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0_事業経営\経営比較分析表\2024_R06\4 回答用（0129〆）\下水_補佐チェック後\"/>
    </mc:Choice>
  </mc:AlternateContent>
  <workbookProtection workbookAlgorithmName="SHA-512" workbookHashValue="mN5pOJmrcwL7m+sTMQD1uaOVgF90akbP6rMlSviYRQ4ZBS0fBfXKAjijQpBrt+jx/AQz36ryhLg1NmtbZJWNmA==" workbookSaltValue="OcSU14TlxL+9CDaXPKx+wA==" workbookSpinCount="100000" lockStructure="1"/>
  <bookViews>
    <workbookView xWindow="0" yWindow="0" windowWidth="23040" windowHeight="921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J85" i="4"/>
  <c r="I85" i="4"/>
  <c r="F85" i="4"/>
  <c r="E85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<sst xmlns="http://schemas.openxmlformats.org/spreadsheetml/2006/main" count="253" uniqueCount="117">
  <si>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</si>
  <si>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</si>
  <si>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</si>
  <si>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</si>
  <si>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</si>
  <si>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</si>
  <si>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</si>
  <si>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</si>
  <si>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</si>
  <si>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</si>
  <si>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</si>
  <si>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</si>
  <si>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</si>
  <si>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</si>
  <si>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</si>
  <si>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</si>
  <si>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</si>
  <si>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</si>
  <si>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</si>
  <si>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</si>
  <si>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</si>
  <si>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</si>
  <si>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</si>
  <si>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</si>
  <si>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</si>
  <si>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</si>
  <si>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</si>
  <si>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</si>
  <si>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</si>
  <si>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</si>
  <si>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</si>
  <si>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</si>
  <si>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</si>
  <si>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</si>
  <si>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</si>
  <si>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</si>
  <si>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</si>
  <si>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</si>
  <si>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</si>
  <si>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</si>
  <si>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</si>
  <si>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</si>
  <si>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</si>
  <si>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</si>
  <si>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</si>
  <si>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</si>
  <si>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</si>
  <si>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</si>
  <si>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</si>
  <si>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</si>
  <si>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</si>
  <si>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</si>
  <si>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</si>
  <si>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</si>
  <si>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</si>
  <si>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</si>
  <si>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</si>
  <si>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</si>
  <si>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</si>
  <si>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</si>
  <si>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</si>
  <si>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</si>
  <si>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</si>
  <si>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</si>
  <si>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</si>
  <si>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</si>
  <si>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</si>
  <si>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</si>
  <si>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</si>
  <si>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</si>
  <si>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</si>
  <si>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</si>
  <si>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</si>
  <si>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</si>
  <si>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</si>
  <si>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</si>
  <si>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</si>
  <si>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</si>
  <si>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</si>
  <si>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</si>
  <si>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</si>
  <si>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</si>
  <si>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</si>
  <si>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</si>
  <si>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</si>
  <si>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</si>
  <si>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</si>
  <si>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</si>
  <si>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</si>
  <si>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</si>
  <si>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</si>
  <si>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</si>
  <si>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</si>
  <si>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</si>
  <si>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</si>
  <si>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</si>
  <si>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秋田県　秋田市</t>
  </si>
  <si>
    <t>法適用</t>
  </si>
  <si>
    <t>下水道事業</t>
  </si>
  <si>
    <t>個別排水処理</t>
  </si>
  <si>
    <t>L2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</si>
  <si>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</si>
  <si>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</si>
  <si>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</si>
  <si>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</si>
  <si>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</si>
  <si>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</si>
  <si>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</si>
  <si>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</si>
  <si>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</si>
  <si>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</si>
  <si>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</si>
  <si>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</si>
  <si>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</si>
  <si>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施設全体の減価償却の状況は上昇傾向にあり、資産の老朽化が進んでいる。</t>
    <phoneticPr fontId="4"/>
  </si>
  <si>
    <t>　経営に関する指標から、一般会計に大きく依存した経営体制になっていることが分かる。
　今後、人口減による使用料収入の減少が見込まれることから、維持管理や事業運営の効率化を図る必要がある。</t>
    <phoneticPr fontId="4"/>
  </si>
  <si>
    <t>　「①経常収支比率」は100％以上を維持しており、使用料収入と一般会計からの繰入金等により、事業運営が成り立っているが、「⑤経費回収率」は100％未満となっており、公費負担分を除く汚水処理費を使用料で回収できていない。
　「②累積欠損金比率」は0%を維持している。
　「③流動比率」は100％以上であり、短期的な債務に対する支払能力を有していると言える。
　「④企業債残高対事業規模比率」については、全国平均や類似団体平均と比較して低い値となっている。
　「⑥汚水処理原価」は、全国平均や類似団体平均と比較して高い値となっている。
　「⑦施設利用率」は、全国平均や類似団体平均と比較して同程度の値となっているほか、人口減の影響により、減少傾向にある。
　「⑧水洗化率」は、全国平均や類似団体平均と比較して高い値となっている。</t>
    <rPh sb="255" eb="256">
      <t>タカ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</si>
</sst>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6-4B21-B5E7-B3BDD1EDB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86-4B21-B5E7-B3BDD1EDB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47.56</c:v>
                </c:pt>
                <c:pt idx="1">
                  <c:v>50</c:v>
                </c:pt>
                <c:pt idx="2">
                  <c:v>48.78</c:v>
                </c:pt>
                <c:pt idx="3">
                  <c:v>46.34</c:v>
                </c:pt>
                <c:pt idx="4">
                  <c:v>45.12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D-4740-B906-C0242012E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47.35</c:v>
                </c:pt>
                <c:pt idx="1">
                  <c:v>46.36</c:v>
                </c:pt>
                <c:pt idx="2">
                  <c:v>46.45</c:v>
                </c:pt>
                <c:pt idx="3">
                  <c:v>45.36</c:v>
                </c:pt>
                <c:pt idx="4">
                  <c:v>45.93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1D-4740-B906-C0242012E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91.28</c:v>
                </c:pt>
                <c:pt idx="1">
                  <c:v>91.44</c:v>
                </c:pt>
                <c:pt idx="2">
                  <c:v>93.37</c:v>
                </c:pt>
                <c:pt idx="3">
                  <c:v>92.73</c:v>
                </c:pt>
                <c:pt idx="4">
                  <c:v>91.77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8-46AE-A710-9584F6864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81.209999999999994</c:v>
                </c:pt>
                <c:pt idx="1">
                  <c:v>83.08</c:v>
                </c:pt>
                <c:pt idx="2">
                  <c:v>82.61</c:v>
                </c:pt>
                <c:pt idx="3">
                  <c:v>82.21</c:v>
                </c:pt>
                <c:pt idx="4">
                  <c:v>82.98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98-46AE-A710-9584F6864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106.6</c:v>
                </c:pt>
                <c:pt idx="1">
                  <c:v>111.39</c:v>
                </c:pt>
                <c:pt idx="2">
                  <c:v>112.96</c:v>
                </c:pt>
                <c:pt idx="3">
                  <c:v>109.7</c:v>
                </c:pt>
                <c:pt idx="4">
                  <c:v>100.13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3-4F1A-8A7F-F416949EA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89.75</c:v>
                </c:pt>
                <c:pt idx="1">
                  <c:v>96.14</c:v>
                </c:pt>
                <c:pt idx="2">
                  <c:v>95.6</c:v>
                </c:pt>
                <c:pt idx="3">
                  <c:v>93.57</c:v>
                </c:pt>
                <c:pt idx="4">
                  <c:v>96.48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3-4F1A-8A7F-F416949EA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58.77</c:v>
                </c:pt>
                <c:pt idx="1">
                  <c:v>65.19</c:v>
                </c:pt>
                <c:pt idx="2">
                  <c:v>71.61</c:v>
                </c:pt>
                <c:pt idx="3">
                  <c:v>78.03</c:v>
                </c:pt>
                <c:pt idx="4">
                  <c:v>84.34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2-4010-B23E-52023FA80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39.64</c:v>
                </c:pt>
                <c:pt idx="1">
                  <c:v>33.75</c:v>
                </c:pt>
                <c:pt idx="2">
                  <c:v>36.21</c:v>
                </c:pt>
                <c:pt idx="3">
                  <c:v>39.69</c:v>
                </c:pt>
                <c:pt idx="4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2-4010-B23E-52023FA80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8-4DC4-8EE0-856769D58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78-4DC4-8EE0-856769D58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30-4FA4-B8F8-EFF5D64DE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249.76</c:v>
                </c:pt>
                <c:pt idx="1">
                  <c:v>237</c:v>
                </c:pt>
                <c:pt idx="2">
                  <c:v>257.23</c:v>
                </c:pt>
                <c:pt idx="3">
                  <c:v>293.54000000000002</c:v>
                </c:pt>
                <c:pt idx="4">
                  <c:v>224.6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0-4FA4-B8F8-EFF5D64DE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1189.8499999999999</c:v>
                </c:pt>
                <c:pt idx="1">
                  <c:v>1289.93</c:v>
                </c:pt>
                <c:pt idx="2">
                  <c:v>1327.46</c:v>
                </c:pt>
                <c:pt idx="3">
                  <c:v>1409.42</c:v>
                </c:pt>
                <c:pt idx="4">
                  <c:v>1170.0999999999999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C-4501-B784-6413B8135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256.37</c:v>
                </c:pt>
                <c:pt idx="1">
                  <c:v>135.35</c:v>
                </c:pt>
                <c:pt idx="2">
                  <c:v>150.91999999999999</c:v>
                </c:pt>
                <c:pt idx="3">
                  <c:v>151.72</c:v>
                </c:pt>
                <c:pt idx="4">
                  <c:v>132.16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EC-4501-B784-6413B8135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610.66999999999996</c:v>
                </c:pt>
                <c:pt idx="1">
                  <c:v>551.4</c:v>
                </c:pt>
                <c:pt idx="2">
                  <c:v>563.72</c:v>
                </c:pt>
                <c:pt idx="3">
                  <c:v>577.45000000000005</c:v>
                </c:pt>
                <c:pt idx="4">
                  <c:v>569.83000000000004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2A-42B2-9E91-FFF7C09BC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862.99</c:v>
                </c:pt>
                <c:pt idx="1">
                  <c:v>782.91</c:v>
                </c:pt>
                <c:pt idx="2">
                  <c:v>783.21</c:v>
                </c:pt>
                <c:pt idx="3">
                  <c:v>902.04</c:v>
                </c:pt>
                <c:pt idx="4">
                  <c:v>992.16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2A-42B2-9E91-FFF7C09BC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56.73</c:v>
                </c:pt>
                <c:pt idx="1">
                  <c:v>64.59</c:v>
                </c:pt>
                <c:pt idx="2">
                  <c:v>64.569999999999993</c:v>
                </c:pt>
                <c:pt idx="3">
                  <c:v>57.76</c:v>
                </c:pt>
                <c:pt idx="4">
                  <c:v>41.88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8F-42E0-AAAA-3241A90CE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50.06</c:v>
                </c:pt>
                <c:pt idx="1">
                  <c:v>49.38</c:v>
                </c:pt>
                <c:pt idx="2">
                  <c:v>48.53</c:v>
                </c:pt>
                <c:pt idx="3">
                  <c:v>46.11</c:v>
                </c:pt>
                <c:pt idx="4">
                  <c:v>45.55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8F-42E0-AAAA-3241A90CE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269.60000000000002</c:v>
                </c:pt>
                <c:pt idx="1">
                  <c:v>237.76</c:v>
                </c:pt>
                <c:pt idx="2">
                  <c:v>237.52</c:v>
                </c:pt>
                <c:pt idx="3">
                  <c:v>263.33</c:v>
                </c:pt>
                <c:pt idx="4">
                  <c:v>360.56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A-4B55-A419-94D09315F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309.22000000000003</c:v>
                </c:pt>
                <c:pt idx="1">
                  <c:v>316.97000000000003</c:v>
                </c:pt>
                <c:pt idx="2">
                  <c:v>326.17</c:v>
                </c:pt>
                <c:pt idx="3">
                  <c:v>336.93</c:v>
                </c:pt>
                <c:pt idx="4">
                  <c:v>331.17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5A-4B55-A419-94D09315F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【208.93】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【967.97】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7" zoomScale="70" zoomScaleNormal="7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秋田県　秋田市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9" t="str">
        <f>データ!I6</f>
        <v>法適用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個別排水処理</v>
      </c>
      <c r="Q8" s="39"/>
      <c r="R8" s="39"/>
      <c r="S8" s="39"/>
      <c r="T8" s="39"/>
      <c r="U8" s="39"/>
      <c r="V8" s="39"/>
      <c r="W8" s="39" t="str">
        <f>データ!L6</f>
        <v>L2</v>
      </c>
      <c r="X8" s="39"/>
      <c r="Y8" s="39"/>
      <c r="Z8" s="39"/>
      <c r="AA8" s="39"/>
      <c r="AB8" s="39"/>
      <c r="AC8" s="39"/>
      <c r="AD8" s="40" t="str">
        <f>データ!$M$6</f>
        <v>自治体職員</v>
      </c>
      <c r="AE8" s="40"/>
      <c r="AF8" s="40"/>
      <c r="AG8" s="40"/>
      <c r="AH8" s="40"/>
      <c r="AI8" s="40"/>
      <c r="AJ8" s="40"/>
      <c r="AK8" s="3"/>
      <c r="AL8" s="41">
        <f>データ!S6</f>
        <v>297316</v>
      </c>
      <c r="AM8" s="41"/>
      <c r="AN8" s="41"/>
      <c r="AO8" s="41"/>
      <c r="AP8" s="41"/>
      <c r="AQ8" s="41"/>
      <c r="AR8" s="41"/>
      <c r="AS8" s="41"/>
      <c r="AT8" s="34">
        <f>データ!T6</f>
        <v>906.07</v>
      </c>
      <c r="AU8" s="34"/>
      <c r="AV8" s="34"/>
      <c r="AW8" s="34"/>
      <c r="AX8" s="34"/>
      <c r="AY8" s="34"/>
      <c r="AZ8" s="34"/>
      <c r="BA8" s="34"/>
      <c r="BB8" s="34">
        <f>データ!U6</f>
        <v>328.14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>
        <f>データ!O6</f>
        <v>47.09</v>
      </c>
      <c r="J10" s="34"/>
      <c r="K10" s="34"/>
      <c r="L10" s="34"/>
      <c r="M10" s="34"/>
      <c r="N10" s="34"/>
      <c r="O10" s="34"/>
      <c r="P10" s="34">
        <f>データ!P6</f>
        <v>0.05</v>
      </c>
      <c r="Q10" s="34"/>
      <c r="R10" s="34"/>
      <c r="S10" s="34"/>
      <c r="T10" s="34"/>
      <c r="U10" s="34"/>
      <c r="V10" s="34"/>
      <c r="W10" s="34">
        <f>データ!Q6</f>
        <v>100</v>
      </c>
      <c r="X10" s="34"/>
      <c r="Y10" s="34"/>
      <c r="Z10" s="34"/>
      <c r="AA10" s="34"/>
      <c r="AB10" s="34"/>
      <c r="AC10" s="34"/>
      <c r="AD10" s="41">
        <f>データ!R6</f>
        <v>3113</v>
      </c>
      <c r="AE10" s="41"/>
      <c r="AF10" s="41"/>
      <c r="AG10" s="41"/>
      <c r="AH10" s="41"/>
      <c r="AI10" s="41"/>
      <c r="AJ10" s="41"/>
      <c r="AK10" s="2"/>
      <c r="AL10" s="41">
        <f>データ!V6</f>
        <v>158</v>
      </c>
      <c r="AM10" s="41"/>
      <c r="AN10" s="41"/>
      <c r="AO10" s="41"/>
      <c r="AP10" s="41"/>
      <c r="AQ10" s="41"/>
      <c r="AR10" s="41"/>
      <c r="AS10" s="41"/>
      <c r="AT10" s="34">
        <f>データ!W6</f>
        <v>0.02</v>
      </c>
      <c r="AU10" s="34"/>
      <c r="AV10" s="34"/>
      <c r="AW10" s="34"/>
      <c r="AX10" s="34"/>
      <c r="AY10" s="34"/>
      <c r="AZ10" s="34"/>
      <c r="BA10" s="34"/>
      <c r="BB10" s="34">
        <f>データ!X6</f>
        <v>7900</v>
      </c>
      <c r="BC10" s="34"/>
      <c r="BD10" s="34"/>
      <c r="BE10" s="34"/>
      <c r="BF10" s="34"/>
      <c r="BG10" s="34"/>
      <c r="BH10" s="34"/>
      <c r="BI10" s="34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116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7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7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7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7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7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7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7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7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7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7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7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7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7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7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7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7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7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7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7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7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7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7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7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7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7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7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7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114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7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7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7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7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7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7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7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7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7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7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7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7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7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7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7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115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7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7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7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7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7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7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7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7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7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7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7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7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7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7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7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【96.59】</v>
      </c>
      <c r="F85" s="12" t="str">
        <f>データ!AT6</f>
        <v>【208.93】</v>
      </c>
      <c r="G85" s="12" t="str">
        <f>データ!BE6</f>
        <v>【136.43】</v>
      </c>
      <c r="H85" s="12" t="str">
        <f>データ!BP6</f>
        <v>【967.97】</v>
      </c>
      <c r="I85" s="12" t="str">
        <f>データ!CA6</f>
        <v>【46.20】</v>
      </c>
      <c r="J85" s="12" t="str">
        <f>データ!CL6</f>
        <v>【332.82】</v>
      </c>
      <c r="K85" s="12" t="str">
        <f>データ!CW6</f>
        <v>【46.29】</v>
      </c>
      <c r="L85" s="12" t="str">
        <f>データ!DH6</f>
        <v>【82.56】</v>
      </c>
      <c r="M85" s="12" t="str">
        <f>データ!DS6</f>
        <v>【39.62】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B6UQgdB0cvDvO9NodO2vvfdmD5tyWyBe4tVo8jGlSFpE2WsWKQiWb5ljd3ez4C4/SJvyyzoaeAQZJdfN10Dt2g==" saltValue="WYQ/NbkE6HYkcHgJhPkAS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52019</v>
      </c>
      <c r="D6" s="19">
        <f t="shared" si="3"/>
        <v>46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秋田県　秋田市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自治体職員</v>
      </c>
      <c r="N6" s="20" t="str">
        <f t="shared" si="3"/>
        <v>-</v>
      </c>
      <c r="O6" s="20">
        <f t="shared" si="3"/>
        <v>47.09</v>
      </c>
      <c r="P6" s="20">
        <f t="shared" si="3"/>
        <v>0.05</v>
      </c>
      <c r="Q6" s="20">
        <f t="shared" si="3"/>
        <v>100</v>
      </c>
      <c r="R6" s="20">
        <f t="shared" si="3"/>
        <v>3113</v>
      </c>
      <c r="S6" s="20">
        <f t="shared" si="3"/>
        <v>297316</v>
      </c>
      <c r="T6" s="20">
        <f t="shared" si="3"/>
        <v>906.07</v>
      </c>
      <c r="U6" s="20">
        <f t="shared" si="3"/>
        <v>328.14</v>
      </c>
      <c r="V6" s="20">
        <f t="shared" si="3"/>
        <v>158</v>
      </c>
      <c r="W6" s="20">
        <f t="shared" si="3"/>
        <v>0.02</v>
      </c>
      <c r="X6" s="20">
        <f t="shared" si="3"/>
        <v>7900</v>
      </c>
      <c r="Y6" s="21">
        <f>IF(Y7="",NA(),Y7)</f>
        <v>106.6</v>
      </c>
      <c r="Z6" s="21">
        <f t="shared" ref="Z6:AH6" si="4">IF(Z7="",NA(),Z7)</f>
        <v>111.39</v>
      </c>
      <c r="AA6" s="21">
        <f t="shared" si="4"/>
        <v>112.96</v>
      </c>
      <c r="AB6" s="21">
        <f t="shared" si="4"/>
        <v>109.7</v>
      </c>
      <c r="AC6" s="21">
        <f t="shared" si="4"/>
        <v>100.13</v>
      </c>
      <c r="AD6" s="21">
        <f t="shared" si="4"/>
        <v>89.75</v>
      </c>
      <c r="AE6" s="21">
        <f t="shared" si="4"/>
        <v>96.14</v>
      </c>
      <c r="AF6" s="21">
        <f t="shared" si="4"/>
        <v>95.6</v>
      </c>
      <c r="AG6" s="21">
        <f t="shared" si="4"/>
        <v>93.57</v>
      </c>
      <c r="AH6" s="21">
        <f t="shared" si="4"/>
        <v>96.48</v>
      </c>
      <c r="AI6" s="20" t="str">
        <f>IF(AI7="","",IF(AI7="-","【-】","【"&amp;SUBSTITUTE(TEXT(AI7,"#,##0.00"),"-","△")&amp;"】"))</f>
        <v>【96.59】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249.76</v>
      </c>
      <c r="AP6" s="21">
        <f t="shared" si="5"/>
        <v>237</v>
      </c>
      <c r="AQ6" s="21">
        <f t="shared" si="5"/>
        <v>257.23</v>
      </c>
      <c r="AR6" s="21">
        <f t="shared" si="5"/>
        <v>293.54000000000002</v>
      </c>
      <c r="AS6" s="21">
        <f t="shared" si="5"/>
        <v>224.6</v>
      </c>
      <c r="AT6" s="20" t="str">
        <f>IF(AT7="","",IF(AT7="-","【-】","【"&amp;SUBSTITUTE(TEXT(AT7,"#,##0.00"),"-","△")&amp;"】"))</f>
        <v>【208.93】</v>
      </c>
      <c r="AU6" s="21">
        <f>IF(AU7="",NA(),AU7)</f>
        <v>1189.8499999999999</v>
      </c>
      <c r="AV6" s="21">
        <f t="shared" ref="AV6:BD6" si="6">IF(AV7="",NA(),AV7)</f>
        <v>1289.93</v>
      </c>
      <c r="AW6" s="21">
        <f t="shared" si="6"/>
        <v>1327.46</v>
      </c>
      <c r="AX6" s="21">
        <f t="shared" si="6"/>
        <v>1409.42</v>
      </c>
      <c r="AY6" s="21">
        <f t="shared" si="6"/>
        <v>1170.0999999999999</v>
      </c>
      <c r="AZ6" s="21">
        <f t="shared" si="6"/>
        <v>256.37</v>
      </c>
      <c r="BA6" s="21">
        <f t="shared" si="6"/>
        <v>135.35</v>
      </c>
      <c r="BB6" s="21">
        <f t="shared" si="6"/>
        <v>150.91999999999999</v>
      </c>
      <c r="BC6" s="21">
        <f t="shared" si="6"/>
        <v>151.72</v>
      </c>
      <c r="BD6" s="21">
        <f t="shared" si="6"/>
        <v>132.16</v>
      </c>
      <c r="BE6" s="20" t="str">
        <f>IF(BE7="","",IF(BE7="-","【-】","【"&amp;SUBSTITUTE(TEXT(BE7,"#,##0.00"),"-","△")&amp;"】"))</f>
        <v>【136.43】</v>
      </c>
      <c r="BF6" s="21">
        <f>IF(BF7="",NA(),BF7)</f>
        <v>610.66999999999996</v>
      </c>
      <c r="BG6" s="21">
        <f t="shared" ref="BG6:BO6" si="7">IF(BG7="",NA(),BG7)</f>
        <v>551.4</v>
      </c>
      <c r="BH6" s="21">
        <f t="shared" si="7"/>
        <v>563.72</v>
      </c>
      <c r="BI6" s="21">
        <f t="shared" si="7"/>
        <v>577.45000000000005</v>
      </c>
      <c r="BJ6" s="21">
        <f t="shared" si="7"/>
        <v>569.83000000000004</v>
      </c>
      <c r="BK6" s="21">
        <f t="shared" si="7"/>
        <v>862.99</v>
      </c>
      <c r="BL6" s="21">
        <f t="shared" si="7"/>
        <v>782.91</v>
      </c>
      <c r="BM6" s="21">
        <f t="shared" si="7"/>
        <v>783.21</v>
      </c>
      <c r="BN6" s="21">
        <f t="shared" si="7"/>
        <v>902.04</v>
      </c>
      <c r="BO6" s="21">
        <f t="shared" si="7"/>
        <v>992.16</v>
      </c>
      <c r="BP6" s="20" t="str">
        <f>IF(BP7="","",IF(BP7="-","【-】","【"&amp;SUBSTITUTE(TEXT(BP7,"#,##0.00"),"-","△")&amp;"】"))</f>
        <v>【967.97】</v>
      </c>
      <c r="BQ6" s="21">
        <f>IF(BQ7="",NA(),BQ7)</f>
        <v>56.73</v>
      </c>
      <c r="BR6" s="21">
        <f t="shared" ref="BR6:BZ6" si="8">IF(BR7="",NA(),BR7)</f>
        <v>64.59</v>
      </c>
      <c r="BS6" s="21">
        <f t="shared" si="8"/>
        <v>64.569999999999993</v>
      </c>
      <c r="BT6" s="21">
        <f t="shared" si="8"/>
        <v>57.76</v>
      </c>
      <c r="BU6" s="21">
        <f t="shared" si="8"/>
        <v>41.88</v>
      </c>
      <c r="BV6" s="21">
        <f t="shared" si="8"/>
        <v>50.06</v>
      </c>
      <c r="BW6" s="21">
        <f t="shared" si="8"/>
        <v>49.38</v>
      </c>
      <c r="BX6" s="21">
        <f t="shared" si="8"/>
        <v>48.53</v>
      </c>
      <c r="BY6" s="21">
        <f t="shared" si="8"/>
        <v>46.11</v>
      </c>
      <c r="BZ6" s="21">
        <f t="shared" si="8"/>
        <v>45.55</v>
      </c>
      <c r="CA6" s="20" t="str">
        <f>IF(CA7="","",IF(CA7="-","【-】","【"&amp;SUBSTITUTE(TEXT(CA7,"#,##0.00"),"-","△")&amp;"】"))</f>
        <v>【46.20】</v>
      </c>
      <c r="CB6" s="21">
        <f>IF(CB7="",NA(),CB7)</f>
        <v>269.60000000000002</v>
      </c>
      <c r="CC6" s="21">
        <f t="shared" ref="CC6:CK6" si="9">IF(CC7="",NA(),CC7)</f>
        <v>237.76</v>
      </c>
      <c r="CD6" s="21">
        <f t="shared" si="9"/>
        <v>237.52</v>
      </c>
      <c r="CE6" s="21">
        <f t="shared" si="9"/>
        <v>263.33</v>
      </c>
      <c r="CF6" s="21">
        <f t="shared" si="9"/>
        <v>360.56</v>
      </c>
      <c r="CG6" s="21">
        <f t="shared" si="9"/>
        <v>309.22000000000003</v>
      </c>
      <c r="CH6" s="21">
        <f t="shared" si="9"/>
        <v>316.97000000000003</v>
      </c>
      <c r="CI6" s="21">
        <f t="shared" si="9"/>
        <v>326.17</v>
      </c>
      <c r="CJ6" s="21">
        <f t="shared" si="9"/>
        <v>336.93</v>
      </c>
      <c r="CK6" s="21">
        <f t="shared" si="9"/>
        <v>331.17</v>
      </c>
      <c r="CL6" s="20" t="str">
        <f>IF(CL7="","",IF(CL7="-","【-】","【"&amp;SUBSTITUTE(TEXT(CL7,"#,##0.00"),"-","△")&amp;"】"))</f>
        <v>【332.82】</v>
      </c>
      <c r="CM6" s="21">
        <f>IF(CM7="",NA(),CM7)</f>
        <v>47.56</v>
      </c>
      <c r="CN6" s="21">
        <f t="shared" ref="CN6:CV6" si="10">IF(CN7="",NA(),CN7)</f>
        <v>50</v>
      </c>
      <c r="CO6" s="21">
        <f t="shared" si="10"/>
        <v>48.78</v>
      </c>
      <c r="CP6" s="21">
        <f t="shared" si="10"/>
        <v>46.34</v>
      </c>
      <c r="CQ6" s="21">
        <f t="shared" si="10"/>
        <v>45.12</v>
      </c>
      <c r="CR6" s="21">
        <f t="shared" si="10"/>
        <v>47.35</v>
      </c>
      <c r="CS6" s="21">
        <f t="shared" si="10"/>
        <v>46.36</v>
      </c>
      <c r="CT6" s="21">
        <f t="shared" si="10"/>
        <v>46.45</v>
      </c>
      <c r="CU6" s="21">
        <f t="shared" si="10"/>
        <v>45.36</v>
      </c>
      <c r="CV6" s="21">
        <f t="shared" si="10"/>
        <v>45.93</v>
      </c>
      <c r="CW6" s="20" t="str">
        <f>IF(CW7="","",IF(CW7="-","【-】","【"&amp;SUBSTITUTE(TEXT(CW7,"#,##0.00"),"-","△")&amp;"】"))</f>
        <v>【46.29】</v>
      </c>
      <c r="CX6" s="21">
        <f>IF(CX7="",NA(),CX7)</f>
        <v>91.28</v>
      </c>
      <c r="CY6" s="21">
        <f t="shared" ref="CY6:DG6" si="11">IF(CY7="",NA(),CY7)</f>
        <v>91.44</v>
      </c>
      <c r="CZ6" s="21">
        <f t="shared" si="11"/>
        <v>93.37</v>
      </c>
      <c r="DA6" s="21">
        <f t="shared" si="11"/>
        <v>92.73</v>
      </c>
      <c r="DB6" s="21">
        <f t="shared" si="11"/>
        <v>91.77</v>
      </c>
      <c r="DC6" s="21">
        <f t="shared" si="11"/>
        <v>81.209999999999994</v>
      </c>
      <c r="DD6" s="21">
        <f t="shared" si="11"/>
        <v>83.08</v>
      </c>
      <c r="DE6" s="21">
        <f t="shared" si="11"/>
        <v>82.61</v>
      </c>
      <c r="DF6" s="21">
        <f t="shared" si="11"/>
        <v>82.21</v>
      </c>
      <c r="DG6" s="21">
        <f t="shared" si="11"/>
        <v>82.98</v>
      </c>
      <c r="DH6" s="20" t="str">
        <f>IF(DH7="","",IF(DH7="-","【-】","【"&amp;SUBSTITUTE(TEXT(DH7,"#,##0.00"),"-","△")&amp;"】"))</f>
        <v>【82.56】</v>
      </c>
      <c r="DI6" s="21">
        <f>IF(DI7="",NA(),DI7)</f>
        <v>58.77</v>
      </c>
      <c r="DJ6" s="21">
        <f t="shared" ref="DJ6:DR6" si="12">IF(DJ7="",NA(),DJ7)</f>
        <v>65.19</v>
      </c>
      <c r="DK6" s="21">
        <f t="shared" si="12"/>
        <v>71.61</v>
      </c>
      <c r="DL6" s="21">
        <f t="shared" si="12"/>
        <v>78.03</v>
      </c>
      <c r="DM6" s="21">
        <f t="shared" si="12"/>
        <v>84.34</v>
      </c>
      <c r="DN6" s="21">
        <f t="shared" si="12"/>
        <v>39.64</v>
      </c>
      <c r="DO6" s="21">
        <f t="shared" si="12"/>
        <v>33.75</v>
      </c>
      <c r="DP6" s="21">
        <f t="shared" si="12"/>
        <v>36.21</v>
      </c>
      <c r="DQ6" s="21">
        <f t="shared" si="12"/>
        <v>39.69</v>
      </c>
      <c r="DR6" s="21">
        <f t="shared" si="12"/>
        <v>39.700000000000003</v>
      </c>
      <c r="DS6" s="20" t="str">
        <f>IF(DS7="","",IF(DS7="-","【-】","【"&amp;SUBSTITUTE(TEXT(DS7,"#,##0.00"),"-","△")&amp;"】"))</f>
        <v>【39.62】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15">
      <c r="A7" s="14"/>
      <c r="B7" s="23">
        <v>2023</v>
      </c>
      <c r="C7" s="23">
        <v>52019</v>
      </c>
      <c r="D7" s="23">
        <v>46</v>
      </c>
      <c r="E7" s="23">
        <v>18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47.09</v>
      </c>
      <c r="P7" s="24">
        <v>0.05</v>
      </c>
      <c r="Q7" s="24">
        <v>100</v>
      </c>
      <c r="R7" s="24">
        <v>3113</v>
      </c>
      <c r="S7" s="24">
        <v>297316</v>
      </c>
      <c r="T7" s="24">
        <v>906.07</v>
      </c>
      <c r="U7" s="24">
        <v>328.14</v>
      </c>
      <c r="V7" s="24">
        <v>158</v>
      </c>
      <c r="W7" s="24">
        <v>0.02</v>
      </c>
      <c r="X7" s="24">
        <v>7900</v>
      </c>
      <c r="Y7" s="24">
        <v>106.6</v>
      </c>
      <c r="Z7" s="24">
        <v>111.39</v>
      </c>
      <c r="AA7" s="24">
        <v>112.96</v>
      </c>
      <c r="AB7" s="24">
        <v>109.7</v>
      </c>
      <c r="AC7" s="24">
        <v>100.13</v>
      </c>
      <c r="AD7" s="24">
        <v>89.75</v>
      </c>
      <c r="AE7" s="24">
        <v>96.14</v>
      </c>
      <c r="AF7" s="24">
        <v>95.6</v>
      </c>
      <c r="AG7" s="24">
        <v>93.57</v>
      </c>
      <c r="AH7" s="24">
        <v>96.48</v>
      </c>
      <c r="AI7" s="24">
        <v>96.59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249.76</v>
      </c>
      <c r="AP7" s="24">
        <v>237</v>
      </c>
      <c r="AQ7" s="24">
        <v>257.23</v>
      </c>
      <c r="AR7" s="24">
        <v>293.54000000000002</v>
      </c>
      <c r="AS7" s="24">
        <v>224.6</v>
      </c>
      <c r="AT7" s="24">
        <v>208.93</v>
      </c>
      <c r="AU7" s="24">
        <v>1189.8499999999999</v>
      </c>
      <c r="AV7" s="24">
        <v>1289.93</v>
      </c>
      <c r="AW7" s="24">
        <v>1327.46</v>
      </c>
      <c r="AX7" s="24">
        <v>1409.42</v>
      </c>
      <c r="AY7" s="24">
        <v>1170.0999999999999</v>
      </c>
      <c r="AZ7" s="24">
        <v>256.37</v>
      </c>
      <c r="BA7" s="24">
        <v>135.35</v>
      </c>
      <c r="BB7" s="24">
        <v>150.91999999999999</v>
      </c>
      <c r="BC7" s="24">
        <v>151.72</v>
      </c>
      <c r="BD7" s="24">
        <v>132.16</v>
      </c>
      <c r="BE7" s="24">
        <v>136.43</v>
      </c>
      <c r="BF7" s="24">
        <v>610.66999999999996</v>
      </c>
      <c r="BG7" s="24">
        <v>551.4</v>
      </c>
      <c r="BH7" s="24">
        <v>563.72</v>
      </c>
      <c r="BI7" s="24">
        <v>577.45000000000005</v>
      </c>
      <c r="BJ7" s="24">
        <v>569.83000000000004</v>
      </c>
      <c r="BK7" s="24">
        <v>862.99</v>
      </c>
      <c r="BL7" s="24">
        <v>782.91</v>
      </c>
      <c r="BM7" s="24">
        <v>783.21</v>
      </c>
      <c r="BN7" s="24">
        <v>902.04</v>
      </c>
      <c r="BO7" s="24">
        <v>992.16</v>
      </c>
      <c r="BP7" s="24">
        <v>967.97</v>
      </c>
      <c r="BQ7" s="24">
        <v>56.73</v>
      </c>
      <c r="BR7" s="24">
        <v>64.59</v>
      </c>
      <c r="BS7" s="24">
        <v>64.569999999999993</v>
      </c>
      <c r="BT7" s="24">
        <v>57.76</v>
      </c>
      <c r="BU7" s="24">
        <v>41.88</v>
      </c>
      <c r="BV7" s="24">
        <v>50.06</v>
      </c>
      <c r="BW7" s="24">
        <v>49.38</v>
      </c>
      <c r="BX7" s="24">
        <v>48.53</v>
      </c>
      <c r="BY7" s="24">
        <v>46.11</v>
      </c>
      <c r="BZ7" s="24">
        <v>45.55</v>
      </c>
      <c r="CA7" s="24">
        <v>46.2</v>
      </c>
      <c r="CB7" s="24">
        <v>269.60000000000002</v>
      </c>
      <c r="CC7" s="24">
        <v>237.76</v>
      </c>
      <c r="CD7" s="24">
        <v>237.52</v>
      </c>
      <c r="CE7" s="24">
        <v>263.33</v>
      </c>
      <c r="CF7" s="24">
        <v>360.56</v>
      </c>
      <c r="CG7" s="24">
        <v>309.22000000000003</v>
      </c>
      <c r="CH7" s="24">
        <v>316.97000000000003</v>
      </c>
      <c r="CI7" s="24">
        <v>326.17</v>
      </c>
      <c r="CJ7" s="24">
        <v>336.93</v>
      </c>
      <c r="CK7" s="24">
        <v>331.17</v>
      </c>
      <c r="CL7" s="24">
        <v>332.82</v>
      </c>
      <c r="CM7" s="24">
        <v>47.56</v>
      </c>
      <c r="CN7" s="24">
        <v>50</v>
      </c>
      <c r="CO7" s="24">
        <v>48.78</v>
      </c>
      <c r="CP7" s="24">
        <v>46.34</v>
      </c>
      <c r="CQ7" s="24">
        <v>45.12</v>
      </c>
      <c r="CR7" s="24">
        <v>47.35</v>
      </c>
      <c r="CS7" s="24">
        <v>46.36</v>
      </c>
      <c r="CT7" s="24">
        <v>46.45</v>
      </c>
      <c r="CU7" s="24">
        <v>45.36</v>
      </c>
      <c r="CV7" s="24">
        <v>45.93</v>
      </c>
      <c r="CW7" s="24">
        <v>46.29</v>
      </c>
      <c r="CX7" s="24">
        <v>91.28</v>
      </c>
      <c r="CY7" s="24">
        <v>91.44</v>
      </c>
      <c r="CZ7" s="24">
        <v>93.37</v>
      </c>
      <c r="DA7" s="24">
        <v>92.73</v>
      </c>
      <c r="DB7" s="24">
        <v>91.77</v>
      </c>
      <c r="DC7" s="24">
        <v>81.209999999999994</v>
      </c>
      <c r="DD7" s="24">
        <v>83.08</v>
      </c>
      <c r="DE7" s="24">
        <v>82.61</v>
      </c>
      <c r="DF7" s="24">
        <v>82.21</v>
      </c>
      <c r="DG7" s="24">
        <v>82.98</v>
      </c>
      <c r="DH7" s="24">
        <v>82.56</v>
      </c>
      <c r="DI7" s="24">
        <v>58.77</v>
      </c>
      <c r="DJ7" s="24">
        <v>65.19</v>
      </c>
      <c r="DK7" s="24">
        <v>71.61</v>
      </c>
      <c r="DL7" s="24">
        <v>78.03</v>
      </c>
      <c r="DM7" s="24">
        <v>84.34</v>
      </c>
      <c r="DN7" s="24">
        <v>39.64</v>
      </c>
      <c r="DO7" s="24">
        <v>33.75</v>
      </c>
      <c r="DP7" s="24">
        <v>36.21</v>
      </c>
      <c r="DQ7" s="24">
        <v>39.69</v>
      </c>
      <c r="DR7" s="24">
        <v>39.700000000000003</v>
      </c>
      <c r="DS7" s="24">
        <v>39.619999999999997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 t="s">
        <v>102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 t="s">
        <v>102</v>
      </c>
      <c r="ED7" s="24" t="s">
        <v>102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digital</cp:lastModifiedBy>
  <dcterms:created xsi:type="dcterms:W3CDTF">2025-01-24T07:25:47Z</dcterms:created>
  <dcterms:modified xsi:type="dcterms:W3CDTF">2025-01-29T01:02:20Z</dcterms:modified>
  <cp:category/>
</cp:coreProperties>
</file>