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0_事業経営\経営比較分析表\2023_R05\3 確認用\1 課内確認用\2 下水道事業\"/>
    </mc:Choice>
  </mc:AlternateContent>
  <workbookProtection workbookAlgorithmName="SHA-512" workbookHashValue="39lgcERQ9qyb7QY7wPKt1Qpu7Lg5E3aQvm5T0JXa/9py2WB4yRAhkw633JAYtD6hj99vspUrhkBabjFk2q6R4Q==" workbookSaltValue="WOU7xr/NeiziUIy1iT+2z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<sst xmlns="http://schemas.openxmlformats.org/spreadsheetml/2006/main" count="234" uniqueCount="118">
  <si>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</si>
  <si>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</si>
  <si>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</si>
  <si>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</si>
  <si>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</si>
  <si>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</si>
  <si>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</si>
  <si>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</si>
  <si>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</si>
  <si>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</si>
  <si>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</si>
  <si>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</si>
  <si>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</si>
  <si>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</si>
  <si>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</si>
  <si>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</si>
  <si>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</si>
  <si>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</si>
  <si>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</si>
  <si>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</si>
  <si>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</si>
  <si>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</si>
  <si>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</si>
  <si>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</si>
  <si>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</si>
  <si>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</si>
  <si>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</si>
  <si>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</si>
  <si>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</si>
  <si>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</si>
  <si>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</si>
  <si>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</si>
  <si>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</si>
  <si>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</si>
  <si>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</si>
  <si>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</si>
  <si>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</si>
  <si>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</si>
  <si>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</si>
  <si>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</si>
  <si>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</si>
  <si>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</si>
  <si>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</si>
  <si>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</si>
  <si>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</si>
  <si>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</si>
  <si>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</si>
  <si>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</si>
  <si>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</si>
  <si>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</si>
  <si>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</si>
  <si>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</si>
  <si>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</si>
  <si>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</si>
  <si>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</si>
  <si>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</si>
  <si>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</si>
  <si>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</si>
  <si>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</si>
  <si>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</si>
  <si>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</si>
  <si>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</si>
  <si>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</si>
  <si>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</si>
  <si>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</si>
  <si>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</si>
  <si>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</si>
  <si>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</si>
  <si>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</si>
  <si>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</si>
  <si>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</si>
  <si>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</si>
  <si>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</si>
  <si>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</si>
  <si>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</si>
  <si>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</si>
  <si>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</si>
  <si>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</si>
  <si>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</si>
  <si>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</si>
  <si>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</si>
  <si>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</si>
  <si>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</si>
  <si>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</si>
  <si>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</si>
  <si>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</si>
  <si>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</si>
  <si>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</si>
  <si>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</si>
  <si>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</si>
  <si>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</si>
  <si>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</si>
  <si>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</si>
  <si>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</si>
  <si>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</si>
  <si>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</si>
  <si>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秋田市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</si>
  <si>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</si>
  <si>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</si>
  <si>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</si>
  <si>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</si>
  <si>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</si>
  <si>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</si>
  <si>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</si>
  <si>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</si>
  <si>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</si>
  <si>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</si>
  <si>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</si>
  <si>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</si>
  <si>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</si>
  <si>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</si>
  <si>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</si>
  <si>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</si>
  <si>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</si>
  <si>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</si>
  <si>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経営に関する指標から、現時点での経営状況は健全であると判断している。
　しかしながら、これまでの建設投資により多額の企業債残高を有しているほか、今後も、人口減による使用料収入の減少が見込まれるなか、老朽化施設の更新を進める必要があることから、これまで以上に事業運営の効率化を図る必要がある。</t>
    <phoneticPr fontId="4"/>
  </si>
  <si>
    <t>　「①経常収支比率」および「⑤経費回収率」は100％以上を維持しており、公費負担分を除く汚水処理費を下水道使用料で回収できている。
　「②累積欠損金比率」は、0%を維持している。
　「③流動比率」は100%を下回っているが、単年度で資金が減とならないように、資本費平準化債の発行などにより、適切な資金の確保に努めており、短期的な債務に対する支払能力に問題はない。
　「④企業債残高対事業規模比率」は、年々減少傾向にあり、全国平均や類似団体と比較して低い値となっている。
　「⑥汚水処理原価」は、全国平均および類似団体平均と比較して高い値となっている。
　「⑦施設利用率」は、該当処理施設が廃止されたことに伴い0となっている。
　「⑧水洗化率」は、全国平均や類似団体平均と比較して低い値となっていることから、水洗化を促進するための取り組みが必要である。</t>
    <rPh sb="175" eb="177">
      <t>モンダイ</t>
    </rPh>
    <phoneticPr fontId="4"/>
  </si>
  <si>
    <t>　施設全体の減価償却の状況は上昇傾向にあり、資産の老朽化が進んでいる。
　管渠については、老朽化率・改善率ともに全国平均や類似団体平均と比較して高い値であり、長期の視点に立った更新計画に基づき、更新を進める必要がある。</t>
    <rPh sb="72" eb="73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</si>
</sst>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0.28999999999999998</c:v>
                </c:pt>
                <c:pt idx="2">
                  <c:v>0.26</c:v>
                </c:pt>
                <c:pt idx="3">
                  <c:v>0.26</c:v>
                </c:pt>
                <c:pt idx="4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8B-454B-9AF6-72BF9C02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82328"/>
        <c:axId val="47928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0.21</c:v>
                </c:pt>
                <c:pt idx="2">
                  <c:v>0.33</c:v>
                </c:pt>
                <c:pt idx="3">
                  <c:v>0.22</c:v>
                </c:pt>
                <c:pt idx="4">
                  <c:v>0.23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8B-454B-9AF6-72BF9C02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282328"/>
        <c:axId val="479284680"/>
      </c:lineChart>
      <c:dateAx>
        <c:axId val="479282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9284680"/>
        <c:crosses val="autoZero"/>
        <c:auto val="1"/>
        <c:lblOffset val="100"/>
        <c:baseTimeUnit val="years"/>
      </c:dateAx>
      <c:valAx>
        <c:axId val="47928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9282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45.88</c:v>
                </c:pt>
                <c:pt idx="1">
                  <c:v>28.3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EA-4D55-8364-E2B538C6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08832"/>
        <c:axId val="48131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67.069999999999993</c:v>
                </c:pt>
                <c:pt idx="1">
                  <c:v>66.78</c:v>
                </c:pt>
                <c:pt idx="2">
                  <c:v>67</c:v>
                </c:pt>
                <c:pt idx="3">
                  <c:v>66.650000000000006</c:v>
                </c:pt>
                <c:pt idx="4">
                  <c:v>64.45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EA-4D55-8364-E2B538C6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08832"/>
        <c:axId val="481313928"/>
      </c:lineChart>
      <c:dateAx>
        <c:axId val="481308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313928"/>
        <c:crosses val="autoZero"/>
        <c:auto val="1"/>
        <c:lblOffset val="100"/>
        <c:baseTimeUnit val="years"/>
      </c:dateAx>
      <c:valAx>
        <c:axId val="48131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0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90.07</c:v>
                </c:pt>
                <c:pt idx="1">
                  <c:v>90.25</c:v>
                </c:pt>
                <c:pt idx="2">
                  <c:v>90.43</c:v>
                </c:pt>
                <c:pt idx="3">
                  <c:v>90.61</c:v>
                </c:pt>
                <c:pt idx="4">
                  <c:v>90.91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A1-4D81-9DA6-FB4AC1538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14320"/>
        <c:axId val="481306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93.96</c:v>
                </c:pt>
                <c:pt idx="1">
                  <c:v>94.06</c:v>
                </c:pt>
                <c:pt idx="2">
                  <c:v>94.41</c:v>
                </c:pt>
                <c:pt idx="3">
                  <c:v>94.43</c:v>
                </c:pt>
                <c:pt idx="4">
                  <c:v>94.58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A1-4D81-9DA6-FB4AC1538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14320"/>
        <c:axId val="481306872"/>
      </c:lineChart>
      <c:dateAx>
        <c:axId val="481314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306872"/>
        <c:crosses val="autoZero"/>
        <c:auto val="1"/>
        <c:lblOffset val="100"/>
        <c:baseTimeUnit val="years"/>
      </c:dateAx>
      <c:valAx>
        <c:axId val="481306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1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111.93</c:v>
                </c:pt>
                <c:pt idx="1">
                  <c:v>113.34</c:v>
                </c:pt>
                <c:pt idx="2">
                  <c:v>104</c:v>
                </c:pt>
                <c:pt idx="3">
                  <c:v>104.08</c:v>
                </c:pt>
                <c:pt idx="4">
                  <c:v>105.75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AF-47D0-B12C-CF30313B0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283112"/>
        <c:axId val="479281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111.12</c:v>
                </c:pt>
                <c:pt idx="2">
                  <c:v>109.58</c:v>
                </c:pt>
                <c:pt idx="3">
                  <c:v>109.32</c:v>
                </c:pt>
                <c:pt idx="4">
                  <c:v>108.33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AF-47D0-B12C-CF30313B0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283112"/>
        <c:axId val="479281544"/>
      </c:lineChart>
      <c:dateAx>
        <c:axId val="479283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9281544"/>
        <c:crosses val="autoZero"/>
        <c:auto val="1"/>
        <c:lblOffset val="100"/>
        <c:baseTimeUnit val="years"/>
      </c:dateAx>
      <c:valAx>
        <c:axId val="479281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928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33.869999999999997</c:v>
                </c:pt>
                <c:pt idx="1">
                  <c:v>35.65</c:v>
                </c:pt>
                <c:pt idx="2">
                  <c:v>36.590000000000003</c:v>
                </c:pt>
                <c:pt idx="3">
                  <c:v>38.17</c:v>
                </c:pt>
                <c:pt idx="4">
                  <c:v>39.74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C4-4770-AE5E-B9F6E3991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513112"/>
        <c:axId val="480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33.090000000000003</c:v>
                </c:pt>
                <c:pt idx="1">
                  <c:v>34.33</c:v>
                </c:pt>
                <c:pt idx="2">
                  <c:v>34.15</c:v>
                </c:pt>
                <c:pt idx="3">
                  <c:v>35.53</c:v>
                </c:pt>
                <c:pt idx="4">
                  <c:v>37.51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C4-4770-AE5E-B9F6E3991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13112"/>
        <c:axId val="480511936"/>
      </c:lineChart>
      <c:dateAx>
        <c:axId val="480513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511936"/>
        <c:crosses val="autoZero"/>
        <c:auto val="1"/>
        <c:lblOffset val="100"/>
        <c:baseTimeUnit val="years"/>
      </c:dateAx>
      <c:valAx>
        <c:axId val="480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51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9.2200000000000006</c:v>
                </c:pt>
                <c:pt idx="1">
                  <c:v>9.19</c:v>
                </c:pt>
                <c:pt idx="2">
                  <c:v>9.5299999999999994</c:v>
                </c:pt>
                <c:pt idx="3">
                  <c:v>9.9499999999999993</c:v>
                </c:pt>
                <c:pt idx="4">
                  <c:v>10.68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39-4A66-8B90-43E678BA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511152"/>
        <c:axId val="48051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5.04</c:v>
                </c:pt>
                <c:pt idx="1">
                  <c:v>5.1100000000000003</c:v>
                </c:pt>
                <c:pt idx="2">
                  <c:v>5.18</c:v>
                </c:pt>
                <c:pt idx="3">
                  <c:v>6.01</c:v>
                </c:pt>
                <c:pt idx="4">
                  <c:v>6.84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39-4A66-8B90-43E678BA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11152"/>
        <c:axId val="480510368"/>
      </c:lineChart>
      <c:dateAx>
        <c:axId val="480511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510368"/>
        <c:crosses val="autoZero"/>
        <c:auto val="1"/>
        <c:lblOffset val="100"/>
        <c:baseTimeUnit val="years"/>
      </c:dateAx>
      <c:valAx>
        <c:axId val="48051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51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89-43FD-88AD-89B069AF2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509192"/>
        <c:axId val="48050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2.36</c:v>
                </c:pt>
                <c:pt idx="1">
                  <c:v>2.0699999999999998</c:v>
                </c:pt>
                <c:pt idx="2">
                  <c:v>5.97</c:v>
                </c:pt>
                <c:pt idx="3">
                  <c:v>1.54</c:v>
                </c:pt>
                <c:pt idx="4">
                  <c:v>1.28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89-43FD-88AD-89B069AF2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09192"/>
        <c:axId val="480508800"/>
      </c:lineChart>
      <c:dateAx>
        <c:axId val="480509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508800"/>
        <c:crosses val="autoZero"/>
        <c:auto val="1"/>
        <c:lblOffset val="100"/>
        <c:baseTimeUnit val="years"/>
      </c:dateAx>
      <c:valAx>
        <c:axId val="48050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509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82.07</c:v>
                </c:pt>
                <c:pt idx="1">
                  <c:v>86</c:v>
                </c:pt>
                <c:pt idx="2">
                  <c:v>81.03</c:v>
                </c:pt>
                <c:pt idx="3">
                  <c:v>81.91</c:v>
                </c:pt>
                <c:pt idx="4">
                  <c:v>87.81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F6-4AEC-9892-20ACED6F3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506056"/>
        <c:axId val="48050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61.57</c:v>
                </c:pt>
                <c:pt idx="2">
                  <c:v>60.82</c:v>
                </c:pt>
                <c:pt idx="3">
                  <c:v>63.48</c:v>
                </c:pt>
                <c:pt idx="4">
                  <c:v>65.510000000000005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F6-4AEC-9892-20ACED6F3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06056"/>
        <c:axId val="480509976"/>
      </c:lineChart>
      <c:dateAx>
        <c:axId val="480506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509976"/>
        <c:crosses val="autoZero"/>
        <c:auto val="1"/>
        <c:lblOffset val="100"/>
        <c:baseTimeUnit val="years"/>
      </c:dateAx>
      <c:valAx>
        <c:axId val="48050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506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567.84</c:v>
                </c:pt>
                <c:pt idx="1">
                  <c:v>542.82000000000005</c:v>
                </c:pt>
                <c:pt idx="2">
                  <c:v>506.56</c:v>
                </c:pt>
                <c:pt idx="3">
                  <c:v>477.83</c:v>
                </c:pt>
                <c:pt idx="4">
                  <c:v>454.28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BE-4FEB-BB15-25E4F3B0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507232"/>
        <c:axId val="48051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875.53</c:v>
                </c:pt>
                <c:pt idx="1">
                  <c:v>867.39</c:v>
                </c:pt>
                <c:pt idx="2">
                  <c:v>920.83</c:v>
                </c:pt>
                <c:pt idx="3">
                  <c:v>874.02</c:v>
                </c:pt>
                <c:pt idx="4">
                  <c:v>827.43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BE-4FEB-BB15-25E4F3B0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507232"/>
        <c:axId val="480510760"/>
      </c:lineChart>
      <c:dateAx>
        <c:axId val="480507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0510760"/>
        <c:crosses val="autoZero"/>
        <c:auto val="1"/>
        <c:lblOffset val="100"/>
        <c:baseTimeUnit val="years"/>
      </c:dateAx>
      <c:valAx>
        <c:axId val="48051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50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121.58</c:v>
                </c:pt>
                <c:pt idx="1">
                  <c:v>126.14</c:v>
                </c:pt>
                <c:pt idx="2">
                  <c:v>101.88</c:v>
                </c:pt>
                <c:pt idx="3">
                  <c:v>100.11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7C-4CB7-85E1-1E86DFA34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07656"/>
        <c:axId val="481310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99.83</c:v>
                </c:pt>
                <c:pt idx="1">
                  <c:v>100.91</c:v>
                </c:pt>
                <c:pt idx="2">
                  <c:v>99.82</c:v>
                </c:pt>
                <c:pt idx="3">
                  <c:v>100.32</c:v>
                </c:pt>
                <c:pt idx="4">
                  <c:v>99.71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7C-4CB7-85E1-1E86DFA34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07656"/>
        <c:axId val="481310792"/>
      </c:lineChart>
      <c:dateAx>
        <c:axId val="481307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310792"/>
        <c:crosses val="autoZero"/>
        <c:auto val="1"/>
        <c:lblOffset val="100"/>
        <c:baseTimeUnit val="years"/>
      </c:dateAx>
      <c:valAx>
        <c:axId val="481310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07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145.94999999999999</c:v>
                </c:pt>
                <c:pt idx="1">
                  <c:v>140.41999999999999</c:v>
                </c:pt>
                <c:pt idx="2">
                  <c:v>170.32</c:v>
                </c:pt>
                <c:pt idx="3">
                  <c:v>173.63</c:v>
                </c:pt>
                <c:pt idx="4">
                  <c:v>173.65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3C-4F40-888D-8A82E4636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11968"/>
        <c:axId val="48131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158.94</c:v>
                </c:pt>
                <c:pt idx="1">
                  <c:v>158.04</c:v>
                </c:pt>
                <c:pt idx="2">
                  <c:v>156.77000000000001</c:v>
                </c:pt>
                <c:pt idx="3">
                  <c:v>157.63999999999999</c:v>
                </c:pt>
                <c:pt idx="4">
                  <c:v>159.59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3C-4F40-888D-8A82E4636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11968"/>
        <c:axId val="481313144"/>
      </c:lineChart>
      <c:dateAx>
        <c:axId val="481311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1313144"/>
        <c:crosses val="autoZero"/>
        <c:auto val="1"/>
        <c:lblOffset val="100"/>
        <c:baseTimeUnit val="years"/>
      </c:dateAx>
      <c:valAx>
        <c:axId val="48131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1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秋田県　秋田市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Ad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6">
        <f>データ!S6</f>
        <v>300470</v>
      </c>
      <c r="AM8" s="46"/>
      <c r="AN8" s="46"/>
      <c r="AO8" s="46"/>
      <c r="AP8" s="46"/>
      <c r="AQ8" s="46"/>
      <c r="AR8" s="46"/>
      <c r="AS8" s="46"/>
      <c r="AT8" s="45">
        <f>データ!T6</f>
        <v>906.07</v>
      </c>
      <c r="AU8" s="45"/>
      <c r="AV8" s="45"/>
      <c r="AW8" s="45"/>
      <c r="AX8" s="45"/>
      <c r="AY8" s="45"/>
      <c r="AZ8" s="45"/>
      <c r="BA8" s="45"/>
      <c r="BB8" s="45">
        <f>データ!U6</f>
        <v>331.62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62.47</v>
      </c>
      <c r="J10" s="45"/>
      <c r="K10" s="45"/>
      <c r="L10" s="45"/>
      <c r="M10" s="45"/>
      <c r="N10" s="45"/>
      <c r="O10" s="45"/>
      <c r="P10" s="45">
        <f>データ!P6</f>
        <v>93.27</v>
      </c>
      <c r="Q10" s="45"/>
      <c r="R10" s="45"/>
      <c r="S10" s="45"/>
      <c r="T10" s="45"/>
      <c r="U10" s="45"/>
      <c r="V10" s="45"/>
      <c r="W10" s="45">
        <f>データ!Q6</f>
        <v>79.94</v>
      </c>
      <c r="X10" s="45"/>
      <c r="Y10" s="45"/>
      <c r="Z10" s="45"/>
      <c r="AA10" s="45"/>
      <c r="AB10" s="45"/>
      <c r="AC10" s="45"/>
      <c r="AD10" s="46">
        <f>データ!R6</f>
        <v>3113</v>
      </c>
      <c r="AE10" s="46"/>
      <c r="AF10" s="46"/>
      <c r="AG10" s="46"/>
      <c r="AH10" s="46"/>
      <c r="AI10" s="46"/>
      <c r="AJ10" s="46"/>
      <c r="AK10" s="2"/>
      <c r="AL10" s="46">
        <f>データ!V6</f>
        <v>278480</v>
      </c>
      <c r="AM10" s="46"/>
      <c r="AN10" s="46"/>
      <c r="AO10" s="46"/>
      <c r="AP10" s="46"/>
      <c r="AQ10" s="46"/>
      <c r="AR10" s="46"/>
      <c r="AS10" s="46"/>
      <c r="AT10" s="45">
        <f>データ!W6</f>
        <v>57.64</v>
      </c>
      <c r="AU10" s="45"/>
      <c r="AV10" s="45"/>
      <c r="AW10" s="45"/>
      <c r="AX10" s="45"/>
      <c r="AY10" s="45"/>
      <c r="AZ10" s="45"/>
      <c r="BA10" s="45"/>
      <c r="BB10" s="45">
        <f>データ!X6</f>
        <v>4831.37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SG8BJUv8Xbitdfwhxy7+kcrkJiHzM25ZlKYJ/dLsd99efNxl6UmbwjjxaATC98b6yDdoZlTFYQqr/bAAJZGILw==" saltValue="LvJEhvRiRaYe82DeeFn7g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52019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秋田県　秋田市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</v>
      </c>
      <c r="N6" s="20" t="str">
        <f t="shared" si="3"/>
        <v>-</v>
      </c>
      <c r="O6" s="20">
        <f t="shared" si="3"/>
        <v>62.47</v>
      </c>
      <c r="P6" s="20">
        <f t="shared" si="3"/>
        <v>93.27</v>
      </c>
      <c r="Q6" s="20">
        <f t="shared" si="3"/>
        <v>79.94</v>
      </c>
      <c r="R6" s="20">
        <f t="shared" si="3"/>
        <v>3113</v>
      </c>
      <c r="S6" s="20">
        <f t="shared" si="3"/>
        <v>300470</v>
      </c>
      <c r="T6" s="20">
        <f t="shared" si="3"/>
        <v>906.07</v>
      </c>
      <c r="U6" s="20">
        <f t="shared" si="3"/>
        <v>331.62</v>
      </c>
      <c r="V6" s="20">
        <f t="shared" si="3"/>
        <v>278480</v>
      </c>
      <c r="W6" s="20">
        <f t="shared" si="3"/>
        <v>57.64</v>
      </c>
      <c r="X6" s="20">
        <f t="shared" si="3"/>
        <v>4831.37</v>
      </c>
      <c r="Y6" s="21">
        <f>IF(Y7="",NA(),Y7)</f>
        <v>111.93</v>
      </c>
      <c r="Z6" s="21">
        <f t="shared" ref="Z6:AH6" si="4">IF(Z7="",NA(),Z7)</f>
        <v>113.34</v>
      </c>
      <c r="AA6" s="21">
        <f t="shared" si="4"/>
        <v>104</v>
      </c>
      <c r="AB6" s="21">
        <f t="shared" si="4"/>
        <v>104.08</v>
      </c>
      <c r="AC6" s="21">
        <f t="shared" si="4"/>
        <v>105.75</v>
      </c>
      <c r="AD6" s="21">
        <f t="shared" si="4"/>
        <v>110.01</v>
      </c>
      <c r="AE6" s="21">
        <f t="shared" si="4"/>
        <v>111.12</v>
      </c>
      <c r="AF6" s="21">
        <f t="shared" si="4"/>
        <v>109.58</v>
      </c>
      <c r="AG6" s="21">
        <f t="shared" si="4"/>
        <v>109.32</v>
      </c>
      <c r="AH6" s="21">
        <f t="shared" si="4"/>
        <v>108.33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2.36</v>
      </c>
      <c r="AP6" s="21">
        <f t="shared" si="5"/>
        <v>2.0699999999999998</v>
      </c>
      <c r="AQ6" s="21">
        <f t="shared" si="5"/>
        <v>5.97</v>
      </c>
      <c r="AR6" s="21">
        <f t="shared" si="5"/>
        <v>1.54</v>
      </c>
      <c r="AS6" s="21">
        <f t="shared" si="5"/>
        <v>1.28</v>
      </c>
      <c r="AT6" s="20" t="str">
        <f>IF(AT7="","",IF(AT7="-","【-】","【"&amp;SUBSTITUTE(TEXT(AT7,"#,##0.00"),"-","△")&amp;"】"))</f>
        <v>【3.15】</v>
      </c>
      <c r="AU6" s="21">
        <f>IF(AU7="",NA(),AU7)</f>
        <v>82.07</v>
      </c>
      <c r="AV6" s="21">
        <f t="shared" ref="AV6:BD6" si="6">IF(AV7="",NA(),AV7)</f>
        <v>86</v>
      </c>
      <c r="AW6" s="21">
        <f t="shared" si="6"/>
        <v>81.03</v>
      </c>
      <c r="AX6" s="21">
        <f t="shared" si="6"/>
        <v>81.91</v>
      </c>
      <c r="AY6" s="21">
        <f t="shared" si="6"/>
        <v>87.81</v>
      </c>
      <c r="AZ6" s="21">
        <f t="shared" si="6"/>
        <v>62.12</v>
      </c>
      <c r="BA6" s="21">
        <f t="shared" si="6"/>
        <v>61.57</v>
      </c>
      <c r="BB6" s="21">
        <f t="shared" si="6"/>
        <v>60.82</v>
      </c>
      <c r="BC6" s="21">
        <f t="shared" si="6"/>
        <v>63.48</v>
      </c>
      <c r="BD6" s="21">
        <f t="shared" si="6"/>
        <v>65.510000000000005</v>
      </c>
      <c r="BE6" s="20" t="str">
        <f>IF(BE7="","",IF(BE7="-","【-】","【"&amp;SUBSTITUTE(TEXT(BE7,"#,##0.00"),"-","△")&amp;"】"))</f>
        <v>【73.44】</v>
      </c>
      <c r="BF6" s="21">
        <f>IF(BF7="",NA(),BF7)</f>
        <v>567.84</v>
      </c>
      <c r="BG6" s="21">
        <f t="shared" ref="BG6:BO6" si="7">IF(BG7="",NA(),BG7)</f>
        <v>542.82000000000005</v>
      </c>
      <c r="BH6" s="21">
        <f t="shared" si="7"/>
        <v>506.56</v>
      </c>
      <c r="BI6" s="21">
        <f t="shared" si="7"/>
        <v>477.83</v>
      </c>
      <c r="BJ6" s="21">
        <f t="shared" si="7"/>
        <v>454.28</v>
      </c>
      <c r="BK6" s="21">
        <f t="shared" si="7"/>
        <v>875.53</v>
      </c>
      <c r="BL6" s="21">
        <f t="shared" si="7"/>
        <v>867.39</v>
      </c>
      <c r="BM6" s="21">
        <f t="shared" si="7"/>
        <v>920.83</v>
      </c>
      <c r="BN6" s="21">
        <f t="shared" si="7"/>
        <v>874.02</v>
      </c>
      <c r="BO6" s="21">
        <f t="shared" si="7"/>
        <v>827.43</v>
      </c>
      <c r="BP6" s="20" t="str">
        <f>IF(BP7="","",IF(BP7="-","【-】","【"&amp;SUBSTITUTE(TEXT(BP7,"#,##0.00"),"-","△")&amp;"】"))</f>
        <v>【652.82】</v>
      </c>
      <c r="BQ6" s="21">
        <f>IF(BQ7="",NA(),BQ7)</f>
        <v>121.58</v>
      </c>
      <c r="BR6" s="21">
        <f t="shared" ref="BR6:BZ6" si="8">IF(BR7="",NA(),BR7)</f>
        <v>126.14</v>
      </c>
      <c r="BS6" s="21">
        <f t="shared" si="8"/>
        <v>101.88</v>
      </c>
      <c r="BT6" s="21">
        <f t="shared" si="8"/>
        <v>100.11</v>
      </c>
      <c r="BU6" s="21">
        <f t="shared" si="8"/>
        <v>100</v>
      </c>
      <c r="BV6" s="21">
        <f t="shared" si="8"/>
        <v>99.83</v>
      </c>
      <c r="BW6" s="21">
        <f t="shared" si="8"/>
        <v>100.91</v>
      </c>
      <c r="BX6" s="21">
        <f t="shared" si="8"/>
        <v>99.82</v>
      </c>
      <c r="BY6" s="21">
        <f t="shared" si="8"/>
        <v>100.32</v>
      </c>
      <c r="BZ6" s="21">
        <f t="shared" si="8"/>
        <v>99.71</v>
      </c>
      <c r="CA6" s="20" t="str">
        <f>IF(CA7="","",IF(CA7="-","【-】","【"&amp;SUBSTITUTE(TEXT(CA7,"#,##0.00"),"-","△")&amp;"】"))</f>
        <v>【97.61】</v>
      </c>
      <c r="CB6" s="21">
        <f>IF(CB7="",NA(),CB7)</f>
        <v>145.94999999999999</v>
      </c>
      <c r="CC6" s="21">
        <f t="shared" ref="CC6:CK6" si="9">IF(CC7="",NA(),CC7)</f>
        <v>140.41999999999999</v>
      </c>
      <c r="CD6" s="21">
        <f t="shared" si="9"/>
        <v>170.32</v>
      </c>
      <c r="CE6" s="21">
        <f t="shared" si="9"/>
        <v>173.63</v>
      </c>
      <c r="CF6" s="21">
        <f t="shared" si="9"/>
        <v>173.65</v>
      </c>
      <c r="CG6" s="21">
        <f t="shared" si="9"/>
        <v>158.94</v>
      </c>
      <c r="CH6" s="21">
        <f t="shared" si="9"/>
        <v>158.04</v>
      </c>
      <c r="CI6" s="21">
        <f t="shared" si="9"/>
        <v>156.77000000000001</v>
      </c>
      <c r="CJ6" s="21">
        <f t="shared" si="9"/>
        <v>157.63999999999999</v>
      </c>
      <c r="CK6" s="21">
        <f t="shared" si="9"/>
        <v>159.59</v>
      </c>
      <c r="CL6" s="20" t="str">
        <f>IF(CL7="","",IF(CL7="-","【-】","【"&amp;SUBSTITUTE(TEXT(CL7,"#,##0.00"),"-","△")&amp;"】"))</f>
        <v>【138.29】</v>
      </c>
      <c r="CM6" s="21">
        <f>IF(CM7="",NA(),CM7)</f>
        <v>45.88</v>
      </c>
      <c r="CN6" s="21">
        <f t="shared" ref="CN6:CV6" si="10">IF(CN7="",NA(),CN7)</f>
        <v>28.3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67.069999999999993</v>
      </c>
      <c r="CS6" s="21">
        <f t="shared" si="10"/>
        <v>66.78</v>
      </c>
      <c r="CT6" s="21">
        <f t="shared" si="10"/>
        <v>67</v>
      </c>
      <c r="CU6" s="21">
        <f t="shared" si="10"/>
        <v>66.650000000000006</v>
      </c>
      <c r="CV6" s="21">
        <f t="shared" si="10"/>
        <v>64.45</v>
      </c>
      <c r="CW6" s="20" t="str">
        <f>IF(CW7="","",IF(CW7="-","【-】","【"&amp;SUBSTITUTE(TEXT(CW7,"#,##0.00"),"-","△")&amp;"】"))</f>
        <v>【59.10】</v>
      </c>
      <c r="CX6" s="21">
        <f>IF(CX7="",NA(),CX7)</f>
        <v>90.07</v>
      </c>
      <c r="CY6" s="21">
        <f t="shared" ref="CY6:DG6" si="11">IF(CY7="",NA(),CY7)</f>
        <v>90.25</v>
      </c>
      <c r="CZ6" s="21">
        <f t="shared" si="11"/>
        <v>90.43</v>
      </c>
      <c r="DA6" s="21">
        <f t="shared" si="11"/>
        <v>90.61</v>
      </c>
      <c r="DB6" s="21">
        <f t="shared" si="11"/>
        <v>90.91</v>
      </c>
      <c r="DC6" s="21">
        <f t="shared" si="11"/>
        <v>93.96</v>
      </c>
      <c r="DD6" s="21">
        <f t="shared" si="11"/>
        <v>94.06</v>
      </c>
      <c r="DE6" s="21">
        <f t="shared" si="11"/>
        <v>94.41</v>
      </c>
      <c r="DF6" s="21">
        <f t="shared" si="11"/>
        <v>94.43</v>
      </c>
      <c r="DG6" s="21">
        <f t="shared" si="11"/>
        <v>94.58</v>
      </c>
      <c r="DH6" s="20" t="str">
        <f>IF(DH7="","",IF(DH7="-","【-】","【"&amp;SUBSTITUTE(TEXT(DH7,"#,##0.00"),"-","△")&amp;"】"))</f>
        <v>【95.82】</v>
      </c>
      <c r="DI6" s="21">
        <f>IF(DI7="",NA(),DI7)</f>
        <v>33.869999999999997</v>
      </c>
      <c r="DJ6" s="21">
        <f t="shared" ref="DJ6:DR6" si="12">IF(DJ7="",NA(),DJ7)</f>
        <v>35.65</v>
      </c>
      <c r="DK6" s="21">
        <f t="shared" si="12"/>
        <v>36.590000000000003</v>
      </c>
      <c r="DL6" s="21">
        <f t="shared" si="12"/>
        <v>38.17</v>
      </c>
      <c r="DM6" s="21">
        <f t="shared" si="12"/>
        <v>39.74</v>
      </c>
      <c r="DN6" s="21">
        <f t="shared" si="12"/>
        <v>33.090000000000003</v>
      </c>
      <c r="DO6" s="21">
        <f t="shared" si="12"/>
        <v>34.33</v>
      </c>
      <c r="DP6" s="21">
        <f t="shared" si="12"/>
        <v>34.15</v>
      </c>
      <c r="DQ6" s="21">
        <f t="shared" si="12"/>
        <v>35.53</v>
      </c>
      <c r="DR6" s="21">
        <f t="shared" si="12"/>
        <v>37.51</v>
      </c>
      <c r="DS6" s="20" t="str">
        <f>IF(DS7="","",IF(DS7="-","【-】","【"&amp;SUBSTITUTE(TEXT(DS7,"#,##0.00"),"-","△")&amp;"】"))</f>
        <v>【39.74】</v>
      </c>
      <c r="DT6" s="21">
        <f>IF(DT7="",NA(),DT7)</f>
        <v>9.2200000000000006</v>
      </c>
      <c r="DU6" s="21">
        <f t="shared" ref="DU6:EC6" si="13">IF(DU7="",NA(),DU7)</f>
        <v>9.19</v>
      </c>
      <c r="DV6" s="21">
        <f t="shared" si="13"/>
        <v>9.5299999999999994</v>
      </c>
      <c r="DW6" s="21">
        <f t="shared" si="13"/>
        <v>9.9499999999999993</v>
      </c>
      <c r="DX6" s="21">
        <f t="shared" si="13"/>
        <v>10.68</v>
      </c>
      <c r="DY6" s="21">
        <f t="shared" si="13"/>
        <v>5.04</v>
      </c>
      <c r="DZ6" s="21">
        <f t="shared" si="13"/>
        <v>5.1100000000000003</v>
      </c>
      <c r="EA6" s="21">
        <f t="shared" si="13"/>
        <v>5.18</v>
      </c>
      <c r="EB6" s="21">
        <f t="shared" si="13"/>
        <v>6.01</v>
      </c>
      <c r="EC6" s="21">
        <f t="shared" si="13"/>
        <v>6.84</v>
      </c>
      <c r="ED6" s="20" t="str">
        <f>IF(ED7="","",IF(ED7="-","【-】","【"&amp;SUBSTITUTE(TEXT(ED7,"#,##0.00"),"-","△")&amp;"】"))</f>
        <v>【7.62】</v>
      </c>
      <c r="EE6" s="21">
        <f>IF(EE7="",NA(),EE7)</f>
        <v>0.53</v>
      </c>
      <c r="EF6" s="21">
        <f t="shared" ref="EF6:EN6" si="14">IF(EF7="",NA(),EF7)</f>
        <v>0.28999999999999998</v>
      </c>
      <c r="EG6" s="21">
        <f t="shared" si="14"/>
        <v>0.26</v>
      </c>
      <c r="EH6" s="21">
        <f t="shared" si="14"/>
        <v>0.26</v>
      </c>
      <c r="EI6" s="21">
        <f t="shared" si="14"/>
        <v>0.26</v>
      </c>
      <c r="EJ6" s="21">
        <f t="shared" si="14"/>
        <v>0.25</v>
      </c>
      <c r="EK6" s="21">
        <f t="shared" si="14"/>
        <v>0.21</v>
      </c>
      <c r="EL6" s="21">
        <f t="shared" si="14"/>
        <v>0.33</v>
      </c>
      <c r="EM6" s="21">
        <f t="shared" si="14"/>
        <v>0.22</v>
      </c>
      <c r="EN6" s="21">
        <f t="shared" si="14"/>
        <v>0.23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52019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62.47</v>
      </c>
      <c r="P7" s="24">
        <v>93.27</v>
      </c>
      <c r="Q7" s="24">
        <v>79.94</v>
      </c>
      <c r="R7" s="24">
        <v>3113</v>
      </c>
      <c r="S7" s="24">
        <v>300470</v>
      </c>
      <c r="T7" s="24">
        <v>906.07</v>
      </c>
      <c r="U7" s="24">
        <v>331.62</v>
      </c>
      <c r="V7" s="24">
        <v>278480</v>
      </c>
      <c r="W7" s="24">
        <v>57.64</v>
      </c>
      <c r="X7" s="24">
        <v>4831.37</v>
      </c>
      <c r="Y7" s="24">
        <v>111.93</v>
      </c>
      <c r="Z7" s="24">
        <v>113.34</v>
      </c>
      <c r="AA7" s="24">
        <v>104</v>
      </c>
      <c r="AB7" s="24">
        <v>104.08</v>
      </c>
      <c r="AC7" s="24">
        <v>105.75</v>
      </c>
      <c r="AD7" s="24">
        <v>110.01</v>
      </c>
      <c r="AE7" s="24">
        <v>111.12</v>
      </c>
      <c r="AF7" s="24">
        <v>109.58</v>
      </c>
      <c r="AG7" s="24">
        <v>109.32</v>
      </c>
      <c r="AH7" s="24">
        <v>108.33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2.36</v>
      </c>
      <c r="AP7" s="24">
        <v>2.0699999999999998</v>
      </c>
      <c r="AQ7" s="24">
        <v>5.97</v>
      </c>
      <c r="AR7" s="24">
        <v>1.54</v>
      </c>
      <c r="AS7" s="24">
        <v>1.28</v>
      </c>
      <c r="AT7" s="24">
        <v>3.15</v>
      </c>
      <c r="AU7" s="24">
        <v>82.07</v>
      </c>
      <c r="AV7" s="24">
        <v>86</v>
      </c>
      <c r="AW7" s="24">
        <v>81.03</v>
      </c>
      <c r="AX7" s="24">
        <v>81.91</v>
      </c>
      <c r="AY7" s="24">
        <v>87.81</v>
      </c>
      <c r="AZ7" s="24">
        <v>62.12</v>
      </c>
      <c r="BA7" s="24">
        <v>61.57</v>
      </c>
      <c r="BB7" s="24">
        <v>60.82</v>
      </c>
      <c r="BC7" s="24">
        <v>63.48</v>
      </c>
      <c r="BD7" s="24">
        <v>65.510000000000005</v>
      </c>
      <c r="BE7" s="24">
        <v>73.44</v>
      </c>
      <c r="BF7" s="24">
        <v>567.84</v>
      </c>
      <c r="BG7" s="24">
        <v>542.82000000000005</v>
      </c>
      <c r="BH7" s="24">
        <v>506.56</v>
      </c>
      <c r="BI7" s="24">
        <v>477.83</v>
      </c>
      <c r="BJ7" s="24">
        <v>454.28</v>
      </c>
      <c r="BK7" s="24">
        <v>875.53</v>
      </c>
      <c r="BL7" s="24">
        <v>867.39</v>
      </c>
      <c r="BM7" s="24">
        <v>920.83</v>
      </c>
      <c r="BN7" s="24">
        <v>874.02</v>
      </c>
      <c r="BO7" s="24">
        <v>827.43</v>
      </c>
      <c r="BP7" s="24">
        <v>652.82000000000005</v>
      </c>
      <c r="BQ7" s="24">
        <v>121.58</v>
      </c>
      <c r="BR7" s="24">
        <v>126.14</v>
      </c>
      <c r="BS7" s="24">
        <v>101.88</v>
      </c>
      <c r="BT7" s="24">
        <v>100.11</v>
      </c>
      <c r="BU7" s="24">
        <v>100</v>
      </c>
      <c r="BV7" s="24">
        <v>99.83</v>
      </c>
      <c r="BW7" s="24">
        <v>100.91</v>
      </c>
      <c r="BX7" s="24">
        <v>99.82</v>
      </c>
      <c r="BY7" s="24">
        <v>100.32</v>
      </c>
      <c r="BZ7" s="24">
        <v>99.71</v>
      </c>
      <c r="CA7" s="24">
        <v>97.61</v>
      </c>
      <c r="CB7" s="24">
        <v>145.94999999999999</v>
      </c>
      <c r="CC7" s="24">
        <v>140.41999999999999</v>
      </c>
      <c r="CD7" s="24">
        <v>170.32</v>
      </c>
      <c r="CE7" s="24">
        <v>173.63</v>
      </c>
      <c r="CF7" s="24">
        <v>173.65</v>
      </c>
      <c r="CG7" s="24">
        <v>158.94</v>
      </c>
      <c r="CH7" s="24">
        <v>158.04</v>
      </c>
      <c r="CI7" s="24">
        <v>156.77000000000001</v>
      </c>
      <c r="CJ7" s="24">
        <v>157.63999999999999</v>
      </c>
      <c r="CK7" s="24">
        <v>159.59</v>
      </c>
      <c r="CL7" s="24">
        <v>138.29</v>
      </c>
      <c r="CM7" s="24">
        <v>45.88</v>
      </c>
      <c r="CN7" s="24">
        <v>28.3</v>
      </c>
      <c r="CO7" s="24" t="s">
        <v>102</v>
      </c>
      <c r="CP7" s="24" t="s">
        <v>102</v>
      </c>
      <c r="CQ7" s="24" t="s">
        <v>102</v>
      </c>
      <c r="CR7" s="24">
        <v>67.069999999999993</v>
      </c>
      <c r="CS7" s="24">
        <v>66.78</v>
      </c>
      <c r="CT7" s="24">
        <v>67</v>
      </c>
      <c r="CU7" s="24">
        <v>66.650000000000006</v>
      </c>
      <c r="CV7" s="24">
        <v>64.45</v>
      </c>
      <c r="CW7" s="24">
        <v>59.1</v>
      </c>
      <c r="CX7" s="24">
        <v>90.07</v>
      </c>
      <c r="CY7" s="24">
        <v>90.25</v>
      </c>
      <c r="CZ7" s="24">
        <v>90.43</v>
      </c>
      <c r="DA7" s="24">
        <v>90.61</v>
      </c>
      <c r="DB7" s="24">
        <v>90.91</v>
      </c>
      <c r="DC7" s="24">
        <v>93.96</v>
      </c>
      <c r="DD7" s="24">
        <v>94.06</v>
      </c>
      <c r="DE7" s="24">
        <v>94.41</v>
      </c>
      <c r="DF7" s="24">
        <v>94.43</v>
      </c>
      <c r="DG7" s="24">
        <v>94.58</v>
      </c>
      <c r="DH7" s="24">
        <v>95.82</v>
      </c>
      <c r="DI7" s="24">
        <v>33.869999999999997</v>
      </c>
      <c r="DJ7" s="24">
        <v>35.65</v>
      </c>
      <c r="DK7" s="24">
        <v>36.590000000000003</v>
      </c>
      <c r="DL7" s="24">
        <v>38.17</v>
      </c>
      <c r="DM7" s="24">
        <v>39.74</v>
      </c>
      <c r="DN7" s="24">
        <v>33.090000000000003</v>
      </c>
      <c r="DO7" s="24">
        <v>34.33</v>
      </c>
      <c r="DP7" s="24">
        <v>34.15</v>
      </c>
      <c r="DQ7" s="24">
        <v>35.53</v>
      </c>
      <c r="DR7" s="24">
        <v>37.51</v>
      </c>
      <c r="DS7" s="24">
        <v>39.74</v>
      </c>
      <c r="DT7" s="24">
        <v>9.2200000000000006</v>
      </c>
      <c r="DU7" s="24">
        <v>9.19</v>
      </c>
      <c r="DV7" s="24">
        <v>9.5299999999999994</v>
      </c>
      <c r="DW7" s="24">
        <v>9.9499999999999993</v>
      </c>
      <c r="DX7" s="24">
        <v>10.68</v>
      </c>
      <c r="DY7" s="24">
        <v>5.04</v>
      </c>
      <c r="DZ7" s="24">
        <v>5.1100000000000003</v>
      </c>
      <c r="EA7" s="24">
        <v>5.18</v>
      </c>
      <c r="EB7" s="24">
        <v>6.01</v>
      </c>
      <c r="EC7" s="24">
        <v>6.84</v>
      </c>
      <c r="ED7" s="24">
        <v>7.62</v>
      </c>
      <c r="EE7" s="24">
        <v>0.53</v>
      </c>
      <c r="EF7" s="24">
        <v>0.28999999999999998</v>
      </c>
      <c r="EG7" s="24">
        <v>0.26</v>
      </c>
      <c r="EH7" s="24">
        <v>0.26</v>
      </c>
      <c r="EI7" s="24">
        <v>0.26</v>
      </c>
      <c r="EJ7" s="24">
        <v>0.25</v>
      </c>
      <c r="EK7" s="24">
        <v>0.21</v>
      </c>
      <c r="EL7" s="24">
        <v>0.33</v>
      </c>
      <c r="EM7" s="24">
        <v>0.22</v>
      </c>
      <c r="EN7" s="24">
        <v>0.23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2024-01-19T00:18:04Z</cp:lastPrinted>
  <dcterms:created xsi:type="dcterms:W3CDTF">2023-12-12T00:42:53Z</dcterms:created>
  <dcterms:modified xsi:type="dcterms:W3CDTF">2024-01-22T06:24:12Z</dcterms:modified>
  <cp:category/>
</cp:coreProperties>
</file>