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00_事業経営\経営比較分析表\2023_R05\3 確認用\1 課内確認用\3 農集事業\"/>
    </mc:Choice>
  </mc:AlternateContent>
  <workbookProtection workbookAlgorithmName="SHA-512" workbookHashValue="o+GSL51LYNkSkZww4iFc8a8VUuFGGsaaDGLXhhd3dTJtm5ToZTpWVhbVBJ1OlWJcL2pmW+IB3tJwx++YFYLt3Q==" workbookSaltValue="C8y9uo/nwWkJfE4y1Bqjcw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T6" i="5"/>
  <c r="S6" i="5"/>
  <c r="AL8" i="4" s="1"/>
  <c r="R6" i="5"/>
  <c r="Q6" i="5"/>
  <c r="P6" i="5"/>
  <c r="O6" i="5"/>
  <c r="I10" i="4" s="1"/>
  <c r="N6" i="5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BB10" i="4"/>
  <c r="AD10" i="4"/>
  <c r="W10" i="4"/>
  <c r="P10" i="4"/>
  <c r="B10" i="4"/>
  <c r="BB8" i="4"/>
  <c r="AT8" i="4"/>
  <c r="AD8" i="4"/>
  <c r="W8" i="4"/>
  <c r="B8" i="4"/>
  <c r="B6" i="4"/>
</calcChain>
</file>

<file path=xl/sharedStrings.xml><?xml version="1.0" encoding="utf-8"?>
<sst xmlns="http://schemas.openxmlformats.org/spreadsheetml/2006/main" count="231" uniqueCount="116">
  <si>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</si>
  <si>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</si>
  <si>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</si>
  <si>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</si>
  <si>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</si>
  <si>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</si>
  <si>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</si>
  <si>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</si>
  <si>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</si>
  <si>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</si>
  <si>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</si>
  <si>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</si>
  <si>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</si>
  <si>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</si>
  <si>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</si>
  <si>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</si>
  <si>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</si>
  <si>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</si>
  <si>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</si>
  <si>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</si>
  <si>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</si>
  <si>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</si>
  <si>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</si>
  <si>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</si>
  <si>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</si>
  <si>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</si>
  <si>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</si>
  <si>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</si>
  <si>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</si>
  <si>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</si>
  <si>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</si>
  <si>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</si>
  <si>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</si>
  <si>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</si>
  <si>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</si>
  <si>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</si>
  <si>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</si>
  <si>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</si>
  <si>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</si>
  <si>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</si>
  <si>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</si>
  <si>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</si>
  <si>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</si>
  <si>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</si>
  <si>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</si>
  <si>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</si>
  <si>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</si>
  <si>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</si>
  <si>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</si>
  <si>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</si>
  <si>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</si>
  <si>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</si>
  <si>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</si>
  <si>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</si>
  <si>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</si>
  <si>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</si>
  <si>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</si>
  <si>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</si>
  <si>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</si>
  <si>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</si>
  <si>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</si>
  <si>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</si>
  <si>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</si>
  <si>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</si>
  <si>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</si>
  <si>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</si>
  <si>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</si>
  <si>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</si>
  <si>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</si>
  <si>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</si>
  <si>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</si>
  <si>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</si>
  <si>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</si>
  <si>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</si>
  <si>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</si>
  <si>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</si>
  <si>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</si>
  <si>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</si>
  <si>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</si>
  <si>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</si>
  <si>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</si>
  <si>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</si>
  <si>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</si>
  <si>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</si>
  <si>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</si>
  <si>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</si>
  <si>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</si>
  <si>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</si>
  <si>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</si>
  <si>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</si>
  <si>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</si>
  <si>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</si>
  <si>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</si>
  <si>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</si>
  <si>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</si>
  <si>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</si>
  <si>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秋田県　秋田市</t>
  </si>
  <si>
    <t>法適用</t>
  </si>
  <si>
    <t>下水道事業</t>
  </si>
  <si>
    <t>農業集落排水</t>
  </si>
  <si>
    <t>F1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</si>
  <si>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</si>
  <si>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</si>
  <si>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</si>
  <si>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</si>
  <si>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</si>
  <si>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</si>
  <si>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</si>
  <si>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</si>
  <si>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</si>
  <si>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</si>
  <si>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</si>
  <si>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</si>
  <si>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経営に関する指標から、一般会計に大きく依存した経営体制になっていることが分かる。
　今後も、人口減による使用料収入の減少が見込まれることから、計画的な施設の統廃合や公共下水道への接続を計画的に進め、事業運営の効率化を図る必要がある。</t>
    <phoneticPr fontId="16"/>
  </si>
  <si>
    <r>
      <t>　「①経常収支比率」は100％以上を維持しているが、「⑤経費回収率」は全国平均や類似団体と同様に100％未満となっており、公費負担分を除く汚水処理費を下水道使用料で回収できていない。
　「②累積欠損金比率」は0%を維持している。
　「③流動比率」は100％以上であり、短期的な債務に対する支払能力を有していると言える。
　</t>
    </r>
    <r>
      <rPr>
        <sz val="11"/>
        <rFont val="ＭＳ ゴシック"/>
        <family val="3"/>
        <charset val="128"/>
      </rPr>
      <t>「④企業債残高対事業規模比率」は、全国平均や類似団体と比較して高い値となっている。</t>
    </r>
    <r>
      <rPr>
        <sz val="11"/>
        <color theme="1"/>
        <rFont val="ＭＳ ゴシック"/>
        <family val="3"/>
        <charset val="128"/>
      </rPr>
      <t xml:space="preserve">
　</t>
    </r>
    <r>
      <rPr>
        <sz val="11"/>
        <rFont val="ＭＳ ゴシック"/>
        <family val="3"/>
        <charset val="128"/>
      </rPr>
      <t>「⑥汚水処理原価」は、全国平均や類似団体平均を上回る値になっている。</t>
    </r>
    <r>
      <rPr>
        <sz val="11"/>
        <color theme="1"/>
        <rFont val="ＭＳ ゴシック"/>
        <family val="3"/>
        <charset val="128"/>
      </rPr>
      <t xml:space="preserve">
　</t>
    </r>
    <r>
      <rPr>
        <sz val="11"/>
        <rFont val="ＭＳ ゴシック"/>
        <family val="3"/>
        <charset val="128"/>
      </rPr>
      <t>「⑦施設利用率」は、全国平均や類似団体平均を上回っており、農業集落排水施設の統廃合による効果が現れている。
　「⑧水洗化率」は、全国平均や類似団体平均と比較して高い値となっている。</t>
    </r>
    <rPh sb="287" eb="288">
      <t>アラワ</t>
    </rPh>
    <phoneticPr fontId="16"/>
  </si>
  <si>
    <t>　施設全体の減価償却の状況は上昇傾向にあり、資産の老朽化が進んでいるが、現時点で、法定耐用年数を超過した管渠はない。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</si>
</sst>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0C-4CD7-9191-1DF773924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501584"/>
        <c:axId val="475500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0.02</c:v>
                </c:pt>
                <c:pt idx="2">
                  <c:v>0.02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0C-4CD7-9191-1DF773924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501584"/>
        <c:axId val="475500016"/>
      </c:lineChart>
      <c:dateAx>
        <c:axId val="4755015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75500016"/>
        <c:crosses val="autoZero"/>
        <c:auto val="1"/>
        <c:lblOffset val="100"/>
        <c:baseTimeUnit val="years"/>
      </c:dateAx>
      <c:valAx>
        <c:axId val="475500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5501584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53.53</c:v>
                </c:pt>
                <c:pt idx="1">
                  <c:v>62.97</c:v>
                </c:pt>
                <c:pt idx="2">
                  <c:v>59.71</c:v>
                </c:pt>
                <c:pt idx="3">
                  <c:v>70.5</c:v>
                </c:pt>
                <c:pt idx="4">
                  <c:v>61.96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8E-4523-A565-E71950E1F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8799560"/>
        <c:axId val="478795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56.72</c:v>
                </c:pt>
                <c:pt idx="1">
                  <c:v>54.06</c:v>
                </c:pt>
                <c:pt idx="2">
                  <c:v>55.26</c:v>
                </c:pt>
                <c:pt idx="3">
                  <c:v>54.54</c:v>
                </c:pt>
                <c:pt idx="4">
                  <c:v>52.9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18E-4523-A565-E71950E1F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799560"/>
        <c:axId val="478795640"/>
      </c:lineChart>
      <c:dateAx>
        <c:axId val="4787995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78795640"/>
        <c:crosses val="autoZero"/>
        <c:auto val="1"/>
        <c:lblOffset val="100"/>
        <c:baseTimeUnit val="years"/>
      </c:dateAx>
      <c:valAx>
        <c:axId val="478795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8799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95.93</c:v>
                </c:pt>
                <c:pt idx="1">
                  <c:v>96.03</c:v>
                </c:pt>
                <c:pt idx="2">
                  <c:v>96.29</c:v>
                </c:pt>
                <c:pt idx="3">
                  <c:v>96.12</c:v>
                </c:pt>
                <c:pt idx="4">
                  <c:v>96.1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4C-415A-81F4-8A5CA4CB2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8800736"/>
        <c:axId val="478797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90.04</c:v>
                </c:pt>
                <c:pt idx="1">
                  <c:v>90.11</c:v>
                </c:pt>
                <c:pt idx="2">
                  <c:v>90.52</c:v>
                </c:pt>
                <c:pt idx="3">
                  <c:v>90.3</c:v>
                </c:pt>
                <c:pt idx="4">
                  <c:v>90.3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34C-415A-81F4-8A5CA4CB2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800736"/>
        <c:axId val="478797992"/>
      </c:lineChart>
      <c:dateAx>
        <c:axId val="4788007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78797992"/>
        <c:crosses val="autoZero"/>
        <c:auto val="1"/>
        <c:lblOffset val="100"/>
        <c:baseTimeUnit val="years"/>
      </c:dateAx>
      <c:valAx>
        <c:axId val="478797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8800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102.79</c:v>
                </c:pt>
                <c:pt idx="1">
                  <c:v>100.6</c:v>
                </c:pt>
                <c:pt idx="2">
                  <c:v>102.45</c:v>
                </c:pt>
                <c:pt idx="3">
                  <c:v>101.34</c:v>
                </c:pt>
                <c:pt idx="4">
                  <c:v>103.97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01-4EC1-B891-5D3511C29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499232"/>
        <c:axId val="475503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101.27</c:v>
                </c:pt>
                <c:pt idx="1">
                  <c:v>101.91</c:v>
                </c:pt>
                <c:pt idx="2">
                  <c:v>103.09</c:v>
                </c:pt>
                <c:pt idx="3">
                  <c:v>102.11</c:v>
                </c:pt>
                <c:pt idx="4">
                  <c:v>101.91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301-4EC1-B891-5D3511C29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499232"/>
        <c:axId val="475503544"/>
      </c:lineChart>
      <c:dateAx>
        <c:axId val="4754992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75503544"/>
        <c:crosses val="autoZero"/>
        <c:auto val="1"/>
        <c:lblOffset val="100"/>
        <c:baseTimeUnit val="years"/>
      </c:dateAx>
      <c:valAx>
        <c:axId val="475503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5499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31.22</c:v>
                </c:pt>
                <c:pt idx="1">
                  <c:v>33.76</c:v>
                </c:pt>
                <c:pt idx="2">
                  <c:v>36.28</c:v>
                </c:pt>
                <c:pt idx="3">
                  <c:v>37.700000000000003</c:v>
                </c:pt>
                <c:pt idx="4">
                  <c:v>39.409999999999997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B3-47F3-87D4-26C9E6D79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502760"/>
        <c:axId val="475504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24.32</c:v>
                </c:pt>
                <c:pt idx="1">
                  <c:v>28.19</c:v>
                </c:pt>
                <c:pt idx="2">
                  <c:v>24.8</c:v>
                </c:pt>
                <c:pt idx="3">
                  <c:v>28.12</c:v>
                </c:pt>
                <c:pt idx="4">
                  <c:v>28.79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5B3-47F3-87D4-26C9E6D79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502760"/>
        <c:axId val="475504720"/>
      </c:lineChart>
      <c:dateAx>
        <c:axId val="4755027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75504720"/>
        <c:crosses val="autoZero"/>
        <c:auto val="1"/>
        <c:lblOffset val="100"/>
        <c:baseTimeUnit val="years"/>
      </c:dateAx>
      <c:valAx>
        <c:axId val="475504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5502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1F-4946-BC78-B1AB47D40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498448"/>
        <c:axId val="475498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A1F-4946-BC78-B1AB47D40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498448"/>
        <c:axId val="475498840"/>
      </c:lineChart>
      <c:dateAx>
        <c:axId val="4754984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75498840"/>
        <c:crosses val="autoZero"/>
        <c:auto val="1"/>
        <c:lblOffset val="100"/>
        <c:baseTimeUnit val="years"/>
      </c:dateAx>
      <c:valAx>
        <c:axId val="475498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5498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7C-44A1-BA9C-A069D5AE9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928200"/>
        <c:axId val="477931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137.09</c:v>
                </c:pt>
                <c:pt idx="1">
                  <c:v>127.98</c:v>
                </c:pt>
                <c:pt idx="2">
                  <c:v>101.24</c:v>
                </c:pt>
                <c:pt idx="3">
                  <c:v>124.9</c:v>
                </c:pt>
                <c:pt idx="4">
                  <c:v>124.8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7C-44A1-BA9C-A069D5AE9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928200"/>
        <c:axId val="477931336"/>
      </c:lineChart>
      <c:dateAx>
        <c:axId val="4779282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77931336"/>
        <c:crosses val="autoZero"/>
        <c:auto val="1"/>
        <c:lblOffset val="100"/>
        <c:baseTimeUnit val="years"/>
      </c:dateAx>
      <c:valAx>
        <c:axId val="477931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7928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170.71</c:v>
                </c:pt>
                <c:pt idx="1">
                  <c:v>175.15</c:v>
                </c:pt>
                <c:pt idx="2">
                  <c:v>178.99</c:v>
                </c:pt>
                <c:pt idx="3">
                  <c:v>173.66</c:v>
                </c:pt>
                <c:pt idx="4">
                  <c:v>190.91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C7-40E1-BA05-EB89E6B01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928592"/>
        <c:axId val="477932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43.5</c:v>
                </c:pt>
                <c:pt idx="1">
                  <c:v>44.14</c:v>
                </c:pt>
                <c:pt idx="2">
                  <c:v>37.24</c:v>
                </c:pt>
                <c:pt idx="3">
                  <c:v>33.58</c:v>
                </c:pt>
                <c:pt idx="4">
                  <c:v>35.42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C7-40E1-BA05-EB89E6B01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928592"/>
        <c:axId val="477932120"/>
      </c:lineChart>
      <c:dateAx>
        <c:axId val="477928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77932120"/>
        <c:crosses val="autoZero"/>
        <c:auto val="1"/>
        <c:lblOffset val="100"/>
        <c:baseTimeUnit val="years"/>
      </c:dateAx>
      <c:valAx>
        <c:axId val="477932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7928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1008.98</c:v>
                </c:pt>
                <c:pt idx="1">
                  <c:v>935.2</c:v>
                </c:pt>
                <c:pt idx="2">
                  <c:v>861.44</c:v>
                </c:pt>
                <c:pt idx="3">
                  <c:v>912.1</c:v>
                </c:pt>
                <c:pt idx="4">
                  <c:v>1039.75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C1-4850-BB4B-53294B29C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932512"/>
        <c:axId val="477926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654.91999999999996</c:v>
                </c:pt>
                <c:pt idx="1">
                  <c:v>654.71</c:v>
                </c:pt>
                <c:pt idx="2">
                  <c:v>783.8</c:v>
                </c:pt>
                <c:pt idx="3">
                  <c:v>778.81</c:v>
                </c:pt>
                <c:pt idx="4">
                  <c:v>718.49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FC1-4850-BB4B-53294B29C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932512"/>
        <c:axId val="477926632"/>
      </c:lineChart>
      <c:dateAx>
        <c:axId val="4779325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77926632"/>
        <c:crosses val="autoZero"/>
        <c:auto val="1"/>
        <c:lblOffset val="100"/>
        <c:baseTimeUnit val="years"/>
      </c:dateAx>
      <c:valAx>
        <c:axId val="477926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7932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61.47</c:v>
                </c:pt>
                <c:pt idx="1">
                  <c:v>60.6</c:v>
                </c:pt>
                <c:pt idx="2">
                  <c:v>61.38</c:v>
                </c:pt>
                <c:pt idx="3">
                  <c:v>53.73</c:v>
                </c:pt>
                <c:pt idx="4">
                  <c:v>48.48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F0-4896-B120-85466ECBE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930160"/>
        <c:axId val="477929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65.39</c:v>
                </c:pt>
                <c:pt idx="1">
                  <c:v>65.37</c:v>
                </c:pt>
                <c:pt idx="2">
                  <c:v>68.11</c:v>
                </c:pt>
                <c:pt idx="3">
                  <c:v>67.23</c:v>
                </c:pt>
                <c:pt idx="4">
                  <c:v>61.82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5F0-4896-B120-85466ECBE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930160"/>
        <c:axId val="477929376"/>
      </c:lineChart>
      <c:dateAx>
        <c:axId val="4779301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77929376"/>
        <c:crosses val="autoZero"/>
        <c:auto val="1"/>
        <c:lblOffset val="100"/>
        <c:baseTimeUnit val="years"/>
      </c:dateAx>
      <c:valAx>
        <c:axId val="477929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7930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267.60000000000002</c:v>
                </c:pt>
                <c:pt idx="1">
                  <c:v>271.87</c:v>
                </c:pt>
                <c:pt idx="2">
                  <c:v>269.17</c:v>
                </c:pt>
                <c:pt idx="3">
                  <c:v>308.75</c:v>
                </c:pt>
                <c:pt idx="4">
                  <c:v>341.1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13-4F0D-8E8D-CFA63C4B4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927416"/>
        <c:axId val="477930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230.88</c:v>
                </c:pt>
                <c:pt idx="1">
                  <c:v>228.99</c:v>
                </c:pt>
                <c:pt idx="2">
                  <c:v>222.41</c:v>
                </c:pt>
                <c:pt idx="3">
                  <c:v>228.21</c:v>
                </c:pt>
                <c:pt idx="4">
                  <c:v>246.9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513-4F0D-8E8D-CFA63C4B4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927416"/>
        <c:axId val="477930944"/>
      </c:lineChart>
      <c:dateAx>
        <c:axId val="4779274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77930944"/>
        <c:crosses val="autoZero"/>
        <c:auto val="1"/>
        <c:lblOffset val="100"/>
        <c:baseTimeUnit val="years"/>
      </c:dateAx>
      <c:valAx>
        <c:axId val="477930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7927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75" zoomScaleNormal="7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秋田県　秋田市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農業集落排水</v>
      </c>
      <c r="Q8" s="65"/>
      <c r="R8" s="65"/>
      <c r="S8" s="65"/>
      <c r="T8" s="65"/>
      <c r="U8" s="65"/>
      <c r="V8" s="65"/>
      <c r="W8" s="65" t="str">
        <f>データ!L6</f>
        <v>F1</v>
      </c>
      <c r="X8" s="65"/>
      <c r="Y8" s="65"/>
      <c r="Z8" s="65"/>
      <c r="AA8" s="65"/>
      <c r="AB8" s="65"/>
      <c r="AC8" s="65"/>
      <c r="AD8" s="66" t="str">
        <f>データ!$M$6</f>
        <v>自治体職員</v>
      </c>
      <c r="AE8" s="66"/>
      <c r="AF8" s="66"/>
      <c r="AG8" s="66"/>
      <c r="AH8" s="66"/>
      <c r="AI8" s="66"/>
      <c r="AJ8" s="66"/>
      <c r="AK8" s="3"/>
      <c r="AL8" s="45">
        <f>データ!S6</f>
        <v>300470</v>
      </c>
      <c r="AM8" s="45"/>
      <c r="AN8" s="45"/>
      <c r="AO8" s="45"/>
      <c r="AP8" s="45"/>
      <c r="AQ8" s="45"/>
      <c r="AR8" s="45"/>
      <c r="AS8" s="45"/>
      <c r="AT8" s="46">
        <f>データ!T6</f>
        <v>906.07</v>
      </c>
      <c r="AU8" s="46"/>
      <c r="AV8" s="46"/>
      <c r="AW8" s="46"/>
      <c r="AX8" s="46"/>
      <c r="AY8" s="46"/>
      <c r="AZ8" s="46"/>
      <c r="BA8" s="46"/>
      <c r="BB8" s="46">
        <f>データ!U6</f>
        <v>331.62</v>
      </c>
      <c r="BC8" s="46"/>
      <c r="BD8" s="46"/>
      <c r="BE8" s="46"/>
      <c r="BF8" s="46"/>
      <c r="BG8" s="46"/>
      <c r="BH8" s="46"/>
      <c r="BI8" s="46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74.61</v>
      </c>
      <c r="J10" s="46"/>
      <c r="K10" s="46"/>
      <c r="L10" s="46"/>
      <c r="M10" s="46"/>
      <c r="N10" s="46"/>
      <c r="O10" s="46"/>
      <c r="P10" s="46">
        <f>データ!P6</f>
        <v>2.08</v>
      </c>
      <c r="Q10" s="46"/>
      <c r="R10" s="46"/>
      <c r="S10" s="46"/>
      <c r="T10" s="46"/>
      <c r="U10" s="46"/>
      <c r="V10" s="46"/>
      <c r="W10" s="46">
        <f>データ!Q6</f>
        <v>77.87</v>
      </c>
      <c r="X10" s="46"/>
      <c r="Y10" s="46"/>
      <c r="Z10" s="46"/>
      <c r="AA10" s="46"/>
      <c r="AB10" s="46"/>
      <c r="AC10" s="46"/>
      <c r="AD10" s="45">
        <f>データ!R6</f>
        <v>3113</v>
      </c>
      <c r="AE10" s="45"/>
      <c r="AF10" s="45"/>
      <c r="AG10" s="45"/>
      <c r="AH10" s="45"/>
      <c r="AI10" s="45"/>
      <c r="AJ10" s="45"/>
      <c r="AK10" s="2"/>
      <c r="AL10" s="45">
        <f>データ!V6</f>
        <v>6207</v>
      </c>
      <c r="AM10" s="45"/>
      <c r="AN10" s="45"/>
      <c r="AO10" s="45"/>
      <c r="AP10" s="45"/>
      <c r="AQ10" s="45"/>
      <c r="AR10" s="45"/>
      <c r="AS10" s="45"/>
      <c r="AT10" s="46">
        <f>データ!W6</f>
        <v>4.96</v>
      </c>
      <c r="AU10" s="46"/>
      <c r="AV10" s="46"/>
      <c r="AW10" s="46"/>
      <c r="AX10" s="46"/>
      <c r="AY10" s="46"/>
      <c r="AZ10" s="46"/>
      <c r="BA10" s="46"/>
      <c r="BB10" s="46">
        <f>データ!X6</f>
        <v>1251.4100000000001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114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115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113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【103.61】</v>
      </c>
      <c r="F85" s="12" t="str">
        <f>データ!AT6</f>
        <v>【133.62】</v>
      </c>
      <c r="G85" s="12" t="str">
        <f>データ!BE6</f>
        <v>【36.94】</v>
      </c>
      <c r="H85" s="12" t="str">
        <f>データ!BP6</f>
        <v>【809.19】</v>
      </c>
      <c r="I85" s="12" t="str">
        <f>データ!CA6</f>
        <v>【57.02】</v>
      </c>
      <c r="J85" s="12" t="str">
        <f>データ!CL6</f>
        <v>【273.68】</v>
      </c>
      <c r="K85" s="12" t="str">
        <f>データ!CW6</f>
        <v>【52.55】</v>
      </c>
      <c r="L85" s="12" t="str">
        <f>データ!DH6</f>
        <v>【87.30】</v>
      </c>
      <c r="M85" s="12" t="str">
        <f>データ!DS6</f>
        <v>【27.11】</v>
      </c>
      <c r="N85" s="12" t="str">
        <f>データ!ED6</f>
        <v>【0.00】</v>
      </c>
      <c r="O85" s="12" t="str">
        <f>データ!EO6</f>
        <v>【0.02】</v>
      </c>
    </row>
  </sheetData>
  <sheetProtection algorithmName="SHA-512" hashValue="fkrcjwKgF8IL2nvi2Dkz5Kv5uKgj7mA80YrIMQko6uqSGwZ7k0abcu3XXxwdzAy8yl86PeYe/FSyc5HF8OYWfQ==" saltValue="bkokPCs5hJlJXBrS/2Fcc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52019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秋田県　秋田市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F1</v>
      </c>
      <c r="M6" s="19" t="str">
        <f t="shared" si="3"/>
        <v>自治体職員</v>
      </c>
      <c r="N6" s="20" t="str">
        <f t="shared" si="3"/>
        <v>-</v>
      </c>
      <c r="O6" s="20">
        <f t="shared" si="3"/>
        <v>74.61</v>
      </c>
      <c r="P6" s="20">
        <f t="shared" si="3"/>
        <v>2.08</v>
      </c>
      <c r="Q6" s="20">
        <f t="shared" si="3"/>
        <v>77.87</v>
      </c>
      <c r="R6" s="20">
        <f t="shared" si="3"/>
        <v>3113</v>
      </c>
      <c r="S6" s="20">
        <f t="shared" si="3"/>
        <v>300470</v>
      </c>
      <c r="T6" s="20">
        <f t="shared" si="3"/>
        <v>906.07</v>
      </c>
      <c r="U6" s="20">
        <f t="shared" si="3"/>
        <v>331.62</v>
      </c>
      <c r="V6" s="20">
        <f t="shared" si="3"/>
        <v>6207</v>
      </c>
      <c r="W6" s="20">
        <f t="shared" si="3"/>
        <v>4.96</v>
      </c>
      <c r="X6" s="20">
        <f t="shared" si="3"/>
        <v>1251.4100000000001</v>
      </c>
      <c r="Y6" s="21">
        <f>IF(Y7="",NA(),Y7)</f>
        <v>102.79</v>
      </c>
      <c r="Z6" s="21">
        <f t="shared" ref="Z6:AH6" si="4">IF(Z7="",NA(),Z7)</f>
        <v>100.6</v>
      </c>
      <c r="AA6" s="21">
        <f t="shared" si="4"/>
        <v>102.45</v>
      </c>
      <c r="AB6" s="21">
        <f t="shared" si="4"/>
        <v>101.34</v>
      </c>
      <c r="AC6" s="21">
        <f t="shared" si="4"/>
        <v>103.97</v>
      </c>
      <c r="AD6" s="21">
        <f t="shared" si="4"/>
        <v>101.27</v>
      </c>
      <c r="AE6" s="21">
        <f t="shared" si="4"/>
        <v>101.91</v>
      </c>
      <c r="AF6" s="21">
        <f t="shared" si="4"/>
        <v>103.09</v>
      </c>
      <c r="AG6" s="21">
        <f t="shared" si="4"/>
        <v>102.11</v>
      </c>
      <c r="AH6" s="21">
        <f t="shared" si="4"/>
        <v>101.91</v>
      </c>
      <c r="AI6" s="20" t="str">
        <f>IF(AI7="","",IF(AI7="-","【-】","【"&amp;SUBSTITUTE(TEXT(AI7,"#,##0.00"),"-","△")&amp;"】"))</f>
        <v>【103.61】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137.09</v>
      </c>
      <c r="AP6" s="21">
        <f t="shared" si="5"/>
        <v>127.98</v>
      </c>
      <c r="AQ6" s="21">
        <f t="shared" si="5"/>
        <v>101.24</v>
      </c>
      <c r="AR6" s="21">
        <f t="shared" si="5"/>
        <v>124.9</v>
      </c>
      <c r="AS6" s="21">
        <f t="shared" si="5"/>
        <v>124.8</v>
      </c>
      <c r="AT6" s="20" t="str">
        <f>IF(AT7="","",IF(AT7="-","【-】","【"&amp;SUBSTITUTE(TEXT(AT7,"#,##0.00"),"-","△")&amp;"】"))</f>
        <v>【133.62】</v>
      </c>
      <c r="AU6" s="21">
        <f>IF(AU7="",NA(),AU7)</f>
        <v>170.71</v>
      </c>
      <c r="AV6" s="21">
        <f t="shared" ref="AV6:BD6" si="6">IF(AV7="",NA(),AV7)</f>
        <v>175.15</v>
      </c>
      <c r="AW6" s="21">
        <f t="shared" si="6"/>
        <v>178.99</v>
      </c>
      <c r="AX6" s="21">
        <f t="shared" si="6"/>
        <v>173.66</v>
      </c>
      <c r="AY6" s="21">
        <f t="shared" si="6"/>
        <v>190.91</v>
      </c>
      <c r="AZ6" s="21">
        <f t="shared" si="6"/>
        <v>43.5</v>
      </c>
      <c r="BA6" s="21">
        <f t="shared" si="6"/>
        <v>44.14</v>
      </c>
      <c r="BB6" s="21">
        <f t="shared" si="6"/>
        <v>37.24</v>
      </c>
      <c r="BC6" s="21">
        <f t="shared" si="6"/>
        <v>33.58</v>
      </c>
      <c r="BD6" s="21">
        <f t="shared" si="6"/>
        <v>35.42</v>
      </c>
      <c r="BE6" s="20" t="str">
        <f>IF(BE7="","",IF(BE7="-","【-】","【"&amp;SUBSTITUTE(TEXT(BE7,"#,##0.00"),"-","△")&amp;"】"))</f>
        <v>【36.94】</v>
      </c>
      <c r="BF6" s="21">
        <f>IF(BF7="",NA(),BF7)</f>
        <v>1008.98</v>
      </c>
      <c r="BG6" s="21">
        <f t="shared" ref="BG6:BO6" si="7">IF(BG7="",NA(),BG7)</f>
        <v>935.2</v>
      </c>
      <c r="BH6" s="21">
        <f t="shared" si="7"/>
        <v>861.44</v>
      </c>
      <c r="BI6" s="21">
        <f t="shared" si="7"/>
        <v>912.1</v>
      </c>
      <c r="BJ6" s="21">
        <f t="shared" si="7"/>
        <v>1039.75</v>
      </c>
      <c r="BK6" s="21">
        <f t="shared" si="7"/>
        <v>654.91999999999996</v>
      </c>
      <c r="BL6" s="21">
        <f t="shared" si="7"/>
        <v>654.71</v>
      </c>
      <c r="BM6" s="21">
        <f t="shared" si="7"/>
        <v>783.8</v>
      </c>
      <c r="BN6" s="21">
        <f t="shared" si="7"/>
        <v>778.81</v>
      </c>
      <c r="BO6" s="21">
        <f t="shared" si="7"/>
        <v>718.49</v>
      </c>
      <c r="BP6" s="20" t="str">
        <f>IF(BP7="","",IF(BP7="-","【-】","【"&amp;SUBSTITUTE(TEXT(BP7,"#,##0.00"),"-","△")&amp;"】"))</f>
        <v>【809.19】</v>
      </c>
      <c r="BQ6" s="21">
        <f>IF(BQ7="",NA(),BQ7)</f>
        <v>61.47</v>
      </c>
      <c r="BR6" s="21">
        <f t="shared" ref="BR6:BZ6" si="8">IF(BR7="",NA(),BR7)</f>
        <v>60.6</v>
      </c>
      <c r="BS6" s="21">
        <f t="shared" si="8"/>
        <v>61.38</v>
      </c>
      <c r="BT6" s="21">
        <f t="shared" si="8"/>
        <v>53.73</v>
      </c>
      <c r="BU6" s="21">
        <f t="shared" si="8"/>
        <v>48.48</v>
      </c>
      <c r="BV6" s="21">
        <f t="shared" si="8"/>
        <v>65.39</v>
      </c>
      <c r="BW6" s="21">
        <f t="shared" si="8"/>
        <v>65.37</v>
      </c>
      <c r="BX6" s="21">
        <f t="shared" si="8"/>
        <v>68.11</v>
      </c>
      <c r="BY6" s="21">
        <f t="shared" si="8"/>
        <v>67.23</v>
      </c>
      <c r="BZ6" s="21">
        <f t="shared" si="8"/>
        <v>61.82</v>
      </c>
      <c r="CA6" s="20" t="str">
        <f>IF(CA7="","",IF(CA7="-","【-】","【"&amp;SUBSTITUTE(TEXT(CA7,"#,##0.00"),"-","△")&amp;"】"))</f>
        <v>【57.02】</v>
      </c>
      <c r="CB6" s="21">
        <f>IF(CB7="",NA(),CB7)</f>
        <v>267.60000000000002</v>
      </c>
      <c r="CC6" s="21">
        <f t="shared" ref="CC6:CK6" si="9">IF(CC7="",NA(),CC7)</f>
        <v>271.87</v>
      </c>
      <c r="CD6" s="21">
        <f t="shared" si="9"/>
        <v>269.17</v>
      </c>
      <c r="CE6" s="21">
        <f t="shared" si="9"/>
        <v>308.75</v>
      </c>
      <c r="CF6" s="21">
        <f t="shared" si="9"/>
        <v>341.1</v>
      </c>
      <c r="CG6" s="21">
        <f t="shared" si="9"/>
        <v>230.88</v>
      </c>
      <c r="CH6" s="21">
        <f t="shared" si="9"/>
        <v>228.99</v>
      </c>
      <c r="CI6" s="21">
        <f t="shared" si="9"/>
        <v>222.41</v>
      </c>
      <c r="CJ6" s="21">
        <f t="shared" si="9"/>
        <v>228.21</v>
      </c>
      <c r="CK6" s="21">
        <f t="shared" si="9"/>
        <v>246.9</v>
      </c>
      <c r="CL6" s="20" t="str">
        <f>IF(CL7="","",IF(CL7="-","【-】","【"&amp;SUBSTITUTE(TEXT(CL7,"#,##0.00"),"-","△")&amp;"】"))</f>
        <v>【273.68】</v>
      </c>
      <c r="CM6" s="21">
        <f>IF(CM7="",NA(),CM7)</f>
        <v>53.53</v>
      </c>
      <c r="CN6" s="21">
        <f t="shared" ref="CN6:CV6" si="10">IF(CN7="",NA(),CN7)</f>
        <v>62.97</v>
      </c>
      <c r="CO6" s="21">
        <f t="shared" si="10"/>
        <v>59.71</v>
      </c>
      <c r="CP6" s="21">
        <f t="shared" si="10"/>
        <v>70.5</v>
      </c>
      <c r="CQ6" s="21">
        <f t="shared" si="10"/>
        <v>61.96</v>
      </c>
      <c r="CR6" s="21">
        <f t="shared" si="10"/>
        <v>56.72</v>
      </c>
      <c r="CS6" s="21">
        <f t="shared" si="10"/>
        <v>54.06</v>
      </c>
      <c r="CT6" s="21">
        <f t="shared" si="10"/>
        <v>55.26</v>
      </c>
      <c r="CU6" s="21">
        <f t="shared" si="10"/>
        <v>54.54</v>
      </c>
      <c r="CV6" s="21">
        <f t="shared" si="10"/>
        <v>52.9</v>
      </c>
      <c r="CW6" s="20" t="str">
        <f>IF(CW7="","",IF(CW7="-","【-】","【"&amp;SUBSTITUTE(TEXT(CW7,"#,##0.00"),"-","△")&amp;"】"))</f>
        <v>【52.55】</v>
      </c>
      <c r="CX6" s="21">
        <f>IF(CX7="",NA(),CX7)</f>
        <v>95.93</v>
      </c>
      <c r="CY6" s="21">
        <f t="shared" ref="CY6:DG6" si="11">IF(CY7="",NA(),CY7)</f>
        <v>96.03</v>
      </c>
      <c r="CZ6" s="21">
        <f t="shared" si="11"/>
        <v>96.29</v>
      </c>
      <c r="DA6" s="21">
        <f t="shared" si="11"/>
        <v>96.12</v>
      </c>
      <c r="DB6" s="21">
        <f t="shared" si="11"/>
        <v>96.1</v>
      </c>
      <c r="DC6" s="21">
        <f t="shared" si="11"/>
        <v>90.04</v>
      </c>
      <c r="DD6" s="21">
        <f t="shared" si="11"/>
        <v>90.11</v>
      </c>
      <c r="DE6" s="21">
        <f t="shared" si="11"/>
        <v>90.52</v>
      </c>
      <c r="DF6" s="21">
        <f t="shared" si="11"/>
        <v>90.3</v>
      </c>
      <c r="DG6" s="21">
        <f t="shared" si="11"/>
        <v>90.3</v>
      </c>
      <c r="DH6" s="20" t="str">
        <f>IF(DH7="","",IF(DH7="-","【-】","【"&amp;SUBSTITUTE(TEXT(DH7,"#,##0.00"),"-","△")&amp;"】"))</f>
        <v>【87.30】</v>
      </c>
      <c r="DI6" s="21">
        <f>IF(DI7="",NA(),DI7)</f>
        <v>31.22</v>
      </c>
      <c r="DJ6" s="21">
        <f t="shared" ref="DJ6:DR6" si="12">IF(DJ7="",NA(),DJ7)</f>
        <v>33.76</v>
      </c>
      <c r="DK6" s="21">
        <f t="shared" si="12"/>
        <v>36.28</v>
      </c>
      <c r="DL6" s="21">
        <f t="shared" si="12"/>
        <v>37.700000000000003</v>
      </c>
      <c r="DM6" s="21">
        <f t="shared" si="12"/>
        <v>39.409999999999997</v>
      </c>
      <c r="DN6" s="21">
        <f t="shared" si="12"/>
        <v>24.32</v>
      </c>
      <c r="DO6" s="21">
        <f t="shared" si="12"/>
        <v>28.19</v>
      </c>
      <c r="DP6" s="21">
        <f t="shared" si="12"/>
        <v>24.8</v>
      </c>
      <c r="DQ6" s="21">
        <f t="shared" si="12"/>
        <v>28.12</v>
      </c>
      <c r="DR6" s="21">
        <f t="shared" si="12"/>
        <v>28.79</v>
      </c>
      <c r="DS6" s="20" t="str">
        <f>IF(DS7="","",IF(DS7="-","【-】","【"&amp;SUBSTITUTE(TEXT(DS7,"#,##0.00"),"-","△")&amp;"】"))</f>
        <v>【27.11】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0">
        <f t="shared" si="13"/>
        <v>0</v>
      </c>
      <c r="DZ6" s="20">
        <f t="shared" si="13"/>
        <v>0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0.04</v>
      </c>
      <c r="EK6" s="21">
        <f t="shared" si="14"/>
        <v>0.02</v>
      </c>
      <c r="EL6" s="21">
        <f t="shared" si="14"/>
        <v>0.02</v>
      </c>
      <c r="EM6" s="21">
        <f t="shared" si="14"/>
        <v>0.01</v>
      </c>
      <c r="EN6" s="21">
        <f t="shared" si="14"/>
        <v>0.01</v>
      </c>
      <c r="EO6" s="20" t="str">
        <f>IF(EO7="","",IF(EO7="-","【-】","【"&amp;SUBSTITUTE(TEXT(EO7,"#,##0.00"),"-","△")&amp;"】"))</f>
        <v>【0.02】</v>
      </c>
    </row>
    <row r="7" spans="1:148" s="22" customFormat="1" x14ac:dyDescent="0.15">
      <c r="A7" s="14"/>
      <c r="B7" s="23">
        <v>2022</v>
      </c>
      <c r="C7" s="23">
        <v>52019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74.61</v>
      </c>
      <c r="P7" s="24">
        <v>2.08</v>
      </c>
      <c r="Q7" s="24">
        <v>77.87</v>
      </c>
      <c r="R7" s="24">
        <v>3113</v>
      </c>
      <c r="S7" s="24">
        <v>300470</v>
      </c>
      <c r="T7" s="24">
        <v>906.07</v>
      </c>
      <c r="U7" s="24">
        <v>331.62</v>
      </c>
      <c r="V7" s="24">
        <v>6207</v>
      </c>
      <c r="W7" s="24">
        <v>4.96</v>
      </c>
      <c r="X7" s="24">
        <v>1251.4100000000001</v>
      </c>
      <c r="Y7" s="24">
        <v>102.79</v>
      </c>
      <c r="Z7" s="24">
        <v>100.6</v>
      </c>
      <c r="AA7" s="24">
        <v>102.45</v>
      </c>
      <c r="AB7" s="24">
        <v>101.34</v>
      </c>
      <c r="AC7" s="24">
        <v>103.97</v>
      </c>
      <c r="AD7" s="24">
        <v>101.27</v>
      </c>
      <c r="AE7" s="24">
        <v>101.91</v>
      </c>
      <c r="AF7" s="24">
        <v>103.09</v>
      </c>
      <c r="AG7" s="24">
        <v>102.11</v>
      </c>
      <c r="AH7" s="24">
        <v>101.91</v>
      </c>
      <c r="AI7" s="24">
        <v>103.61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137.09</v>
      </c>
      <c r="AP7" s="24">
        <v>127.98</v>
      </c>
      <c r="AQ7" s="24">
        <v>101.24</v>
      </c>
      <c r="AR7" s="24">
        <v>124.9</v>
      </c>
      <c r="AS7" s="24">
        <v>124.8</v>
      </c>
      <c r="AT7" s="24">
        <v>133.62</v>
      </c>
      <c r="AU7" s="24">
        <v>170.71</v>
      </c>
      <c r="AV7" s="24">
        <v>175.15</v>
      </c>
      <c r="AW7" s="24">
        <v>178.99</v>
      </c>
      <c r="AX7" s="24">
        <v>173.66</v>
      </c>
      <c r="AY7" s="24">
        <v>190.91</v>
      </c>
      <c r="AZ7" s="24">
        <v>43.5</v>
      </c>
      <c r="BA7" s="24">
        <v>44.14</v>
      </c>
      <c r="BB7" s="24">
        <v>37.24</v>
      </c>
      <c r="BC7" s="24">
        <v>33.58</v>
      </c>
      <c r="BD7" s="24">
        <v>35.42</v>
      </c>
      <c r="BE7" s="24">
        <v>36.94</v>
      </c>
      <c r="BF7" s="24">
        <v>1008.98</v>
      </c>
      <c r="BG7" s="24">
        <v>935.2</v>
      </c>
      <c r="BH7" s="24">
        <v>861.44</v>
      </c>
      <c r="BI7" s="24">
        <v>912.1</v>
      </c>
      <c r="BJ7" s="24">
        <v>1039.75</v>
      </c>
      <c r="BK7" s="24">
        <v>654.91999999999996</v>
      </c>
      <c r="BL7" s="24">
        <v>654.71</v>
      </c>
      <c r="BM7" s="24">
        <v>783.8</v>
      </c>
      <c r="BN7" s="24">
        <v>778.81</v>
      </c>
      <c r="BO7" s="24">
        <v>718.49</v>
      </c>
      <c r="BP7" s="24">
        <v>809.19</v>
      </c>
      <c r="BQ7" s="24">
        <v>61.47</v>
      </c>
      <c r="BR7" s="24">
        <v>60.6</v>
      </c>
      <c r="BS7" s="24">
        <v>61.38</v>
      </c>
      <c r="BT7" s="24">
        <v>53.73</v>
      </c>
      <c r="BU7" s="24">
        <v>48.48</v>
      </c>
      <c r="BV7" s="24">
        <v>65.39</v>
      </c>
      <c r="BW7" s="24">
        <v>65.37</v>
      </c>
      <c r="BX7" s="24">
        <v>68.11</v>
      </c>
      <c r="BY7" s="24">
        <v>67.23</v>
      </c>
      <c r="BZ7" s="24">
        <v>61.82</v>
      </c>
      <c r="CA7" s="24">
        <v>57.02</v>
      </c>
      <c r="CB7" s="24">
        <v>267.60000000000002</v>
      </c>
      <c r="CC7" s="24">
        <v>271.87</v>
      </c>
      <c r="CD7" s="24">
        <v>269.17</v>
      </c>
      <c r="CE7" s="24">
        <v>308.75</v>
      </c>
      <c r="CF7" s="24">
        <v>341.1</v>
      </c>
      <c r="CG7" s="24">
        <v>230.88</v>
      </c>
      <c r="CH7" s="24">
        <v>228.99</v>
      </c>
      <c r="CI7" s="24">
        <v>222.41</v>
      </c>
      <c r="CJ7" s="24">
        <v>228.21</v>
      </c>
      <c r="CK7" s="24">
        <v>246.9</v>
      </c>
      <c r="CL7" s="24">
        <v>273.68</v>
      </c>
      <c r="CM7" s="24">
        <v>53.53</v>
      </c>
      <c r="CN7" s="24">
        <v>62.97</v>
      </c>
      <c r="CO7" s="24">
        <v>59.71</v>
      </c>
      <c r="CP7" s="24">
        <v>70.5</v>
      </c>
      <c r="CQ7" s="24">
        <v>61.96</v>
      </c>
      <c r="CR7" s="24">
        <v>56.72</v>
      </c>
      <c r="CS7" s="24">
        <v>54.06</v>
      </c>
      <c r="CT7" s="24">
        <v>55.26</v>
      </c>
      <c r="CU7" s="24">
        <v>54.54</v>
      </c>
      <c r="CV7" s="24">
        <v>52.9</v>
      </c>
      <c r="CW7" s="24">
        <v>52.55</v>
      </c>
      <c r="CX7" s="24">
        <v>95.93</v>
      </c>
      <c r="CY7" s="24">
        <v>96.03</v>
      </c>
      <c r="CZ7" s="24">
        <v>96.29</v>
      </c>
      <c r="DA7" s="24">
        <v>96.12</v>
      </c>
      <c r="DB7" s="24">
        <v>96.1</v>
      </c>
      <c r="DC7" s="24">
        <v>90.04</v>
      </c>
      <c r="DD7" s="24">
        <v>90.11</v>
      </c>
      <c r="DE7" s="24">
        <v>90.52</v>
      </c>
      <c r="DF7" s="24">
        <v>90.3</v>
      </c>
      <c r="DG7" s="24">
        <v>90.3</v>
      </c>
      <c r="DH7" s="24">
        <v>87.3</v>
      </c>
      <c r="DI7" s="24">
        <v>31.22</v>
      </c>
      <c r="DJ7" s="24">
        <v>33.76</v>
      </c>
      <c r="DK7" s="24">
        <v>36.28</v>
      </c>
      <c r="DL7" s="24">
        <v>37.700000000000003</v>
      </c>
      <c r="DM7" s="24">
        <v>39.409999999999997</v>
      </c>
      <c r="DN7" s="24">
        <v>24.32</v>
      </c>
      <c r="DO7" s="24">
        <v>28.19</v>
      </c>
      <c r="DP7" s="24">
        <v>24.8</v>
      </c>
      <c r="DQ7" s="24">
        <v>28.12</v>
      </c>
      <c r="DR7" s="24">
        <v>28.79</v>
      </c>
      <c r="DS7" s="24">
        <v>27.11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</v>
      </c>
      <c r="DZ7" s="24">
        <v>0</v>
      </c>
      <c r="EA7" s="24">
        <v>0</v>
      </c>
      <c r="EB7" s="24">
        <v>0</v>
      </c>
      <c r="EC7" s="24">
        <v>0</v>
      </c>
      <c r="ED7" s="24">
        <v>0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0.04</v>
      </c>
      <c r="EK7" s="24">
        <v>0.02</v>
      </c>
      <c r="EL7" s="24">
        <v>0.02</v>
      </c>
      <c r="EM7" s="24">
        <v>0.01</v>
      </c>
      <c r="EN7" s="24">
        <v>0.01</v>
      </c>
      <c r="EO7" s="24">
        <v>0.02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2024-01-19T00:20:28Z</cp:lastPrinted>
  <dcterms:created xsi:type="dcterms:W3CDTF">2023-12-12T01:00:00Z</dcterms:created>
  <dcterms:modified xsi:type="dcterms:W3CDTF">2024-01-22T07:09:58Z</dcterms:modified>
  <cp:category/>
</cp:coreProperties>
</file>