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200_事業経営\経営比較分析表\2023_R05\3 確認用\1 課内確認用\1 水道事業\"/>
    </mc:Choice>
  </mc:AlternateContent>
  <workbookProtection workbookAlgorithmName="SHA-512" workbookHashValue="bPEoL1+nxdjiofDH31rdJyN8FLNKsEtca/P3rvhU+sg/uiuWMEZ0YwgSNRTye+ScXEKbMtRACa/Qx2c0b4hsOw==" workbookSaltValue="2kEHIwQF5gfYc42RkOFaJQ==" workbookSpinCount="100000" lockStructure="1"/>
  <bookViews>
    <workbookView xWindow="0" yWindow="0" windowWidth="15360" windowHeight="7635"/>
  </bookViews>
  <sheets>
    <sheet name="法適用_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P10" i="4" s="1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L10" i="4"/>
  <c r="W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<sst xmlns="http://schemas.openxmlformats.org/spreadsheetml/2006/main" count="228" uniqueCount="115">
  <si>
    <t>経営比較分析表（令和4年度決算）</t>
    <rPh sb="8" eb="10">
      <t>レイワ</t>
    </rPh>
    <rPh sb="11" eb="13">
      <t>ネンド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</si>
  <si>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</si>
  <si>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</si>
  <si>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</si>
  <si>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</si>
  <si>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</si>
  <si>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</si>
  <si>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</si>
  <si>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</si>
  <si>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</si>
  <si>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</si>
  <si>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</si>
  <si>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</si>
  <si>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</si>
  <si>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</si>
  <si>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</si>
  <si>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</si>
  <si>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</si>
  <si>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</si>
  <si>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</si>
  <si>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</si>
  <si>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</si>
  <si>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</si>
  <si>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</si>
  <si>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</si>
  <si>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</si>
  <si>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</si>
  <si>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</si>
  <si>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</si>
  <si>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</si>
  <si>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</si>
  <si>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</si>
  <si>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</si>
  <si>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</si>
  <si>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</si>
  <si>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</si>
  <si>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</si>
  <si>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</si>
  <si>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</si>
  <si>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</si>
  <si>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</si>
  <si>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</si>
  <si>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</si>
  <si>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</si>
  <si>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</si>
  <si>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</si>
  <si>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</si>
  <si>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</si>
  <si>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</si>
  <si>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</si>
  <si>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</si>
  <si>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</si>
  <si>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</si>
  <si>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</si>
  <si>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</si>
  <si>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</si>
  <si>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</si>
  <si>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</si>
  <si>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</si>
  <si>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</si>
  <si>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</si>
  <si>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</si>
  <si>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</si>
  <si>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</si>
  <si>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</si>
  <si>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</si>
  <si>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</si>
  <si>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</si>
  <si>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</si>
  <si>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</si>
  <si>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</si>
  <si>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</si>
  <si>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</si>
  <si>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</si>
  <si>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</si>
  <si>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</si>
  <si>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</si>
  <si>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</si>
  <si>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</si>
  <si>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</si>
  <si>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</si>
  <si>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</si>
  <si>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</si>
  <si>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</si>
  <si>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</si>
  <si>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</si>
  <si>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</si>
  <si>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</si>
  <si>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</si>
  <si>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</si>
  <si>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</si>
  <si>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</si>
  <si>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</si>
  <si>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秋田県　秋田市</t>
  </si>
  <si>
    <t>法適用</t>
  </si>
  <si>
    <t>水道事業</t>
  </si>
  <si>
    <t>末端給水事業</t>
  </si>
  <si>
    <t>A2</t>
  </si>
  <si>
    <t>自治体職員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</si>
  <si>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</si>
  <si>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</si>
  <si>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</si>
  <si>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</si>
  <si>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</si>
  <si>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</si>
  <si>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</si>
  <si>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</si>
  <si>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</si>
  <si>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</si>
  <si>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</si>
  <si>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</si>
  <si>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</si>
  <si>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施設全体の減価償却の状況は上昇傾向にあり、資産の老朽化が進んでいる。
　管路については、全国平均や類似団体平均と比較して、経年化率が低い値、更新率が高い値である。
　今後も長期の視点に立った更新計画に基づき、更新を進める必要がある。</t>
    <phoneticPr fontId="4"/>
  </si>
  <si>
    <t>　経営に関する指標から、現時点での経営状況は健全であると判断している。
　しかしながら、これまでの建設投資により多額の企業債残高を有しているほか、今後も、人口減による給水収益の減少が見込まれるなか、老朽化施設の更新を進める必要があることから、これまで以上に事業運営の効率化を図る必要がある。</t>
    <rPh sb="125" eb="127">
      <t>イジョウ</t>
    </rPh>
    <phoneticPr fontId="4"/>
  </si>
  <si>
    <t xml:space="preserve"> 「①経常収支比率」および「⑤料金回収率」は100％以上を維持しており、給水収益による事業運営が成り立っている。
　「②累積欠損金比率」は0%を維持している。
　「③流動比率」は100％以上であり、短期的な債務に対する支払能力を有していると言える。
　「④企業債残高対給水収益比率」については、企業債残高の低減に努め、わずかに減少傾向にあるものの、全国平均や類似団体平均と比較して高い値となっている。
　「⑥給水原価」は、全国平均と比較して低い値となっているが、類似団体平均との比較ではやや高い値となっている。
　「⑦施設利用率」は、全国平均や類似団体平均と比較して低い値となっており、水需要の減少により、効率性が低い状態になっていることから、ダウンサイジングを考慮した施設規模の適正化を図る。
　「⑧有収率」については、全国平均や類似団体平均と比較してやや高い値となっているが、継続的な漏水箇所の調査・修繕に努める必要がある。</t>
    <rPh sb="211" eb="213">
      <t>ゼンコク</t>
    </rPh>
    <rPh sb="213" eb="215">
      <t>ヘイキン</t>
    </rPh>
    <rPh sb="216" eb="218">
      <t>ヒカク</t>
    </rPh>
    <rPh sb="220" eb="221">
      <t>ヒク</t>
    </rPh>
    <rPh sb="222" eb="223">
      <t>アタイ</t>
    </rPh>
    <rPh sb="245" eb="246">
      <t>タカ</t>
    </rPh>
    <rPh sb="267" eb="269">
      <t>ゼンコク</t>
    </rPh>
    <rPh sb="269" eb="271">
      <t>ヘイキン</t>
    </rPh>
    <rPh sb="366" eb="368">
      <t>ルイジ</t>
    </rPh>
    <rPh sb="368" eb="370">
      <t>ダンタイ</t>
    </rPh>
    <rPh sb="370" eb="372">
      <t>ヘイキン</t>
    </rPh>
    <rPh sb="373" eb="375">
      <t>ヒカク</t>
    </rPh>
    <rPh sb="379" eb="380">
      <t>タカ</t>
    </rPh>
    <rPh sb="381" eb="382">
      <t>アタイ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</si>
</sst>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2" borderId="4" xfId="0" applyFont="1" applyFill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3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Alignment="1" applyProtection="1">
      <alignment horizontal="left" vertical="center"/>
      <protection hidden="1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1.1599999999999999</c:v>
                </c:pt>
                <c:pt idx="1">
                  <c:v>1.1299999999999999</c:v>
                </c:pt>
                <c:pt idx="2">
                  <c:v>1.1499999999999999</c:v>
                </c:pt>
                <c:pt idx="3">
                  <c:v>1.07</c:v>
                </c:pt>
                <c:pt idx="4">
                  <c:v>1.23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03-462E-864C-737B9D49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083560"/>
        <c:axId val="527083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0.75</c:v>
                </c:pt>
                <c:pt idx="1">
                  <c:v>0.73</c:v>
                </c:pt>
                <c:pt idx="2">
                  <c:v>0.79</c:v>
                </c:pt>
                <c:pt idx="3">
                  <c:v>0.75</c:v>
                </c:pt>
                <c:pt idx="4">
                  <c:v>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F03-462E-864C-737B9D493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083560"/>
        <c:axId val="527083944"/>
      </c:lineChart>
      <c:dateAx>
        <c:axId val="5270835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083944"/>
        <c:crosses val="autoZero"/>
        <c:auto val="1"/>
        <c:lblOffset val="100"/>
        <c:baseTimeUnit val="years"/>
      </c:dateAx>
      <c:valAx>
        <c:axId val="527083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083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114.17</c:v>
                </c:pt>
                <c:pt idx="1">
                  <c:v>113.08</c:v>
                </c:pt>
                <c:pt idx="2">
                  <c:v>115.19</c:v>
                </c:pt>
                <c:pt idx="3">
                  <c:v>118.26</c:v>
                </c:pt>
                <c:pt idx="4">
                  <c:v>114.23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EDD-4E8B-8C9E-6C694CB1D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68112"/>
        <c:axId val="527666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115.41</c:v>
                </c:pt>
                <c:pt idx="1">
                  <c:v>113.57</c:v>
                </c:pt>
                <c:pt idx="2">
                  <c:v>112.59</c:v>
                </c:pt>
                <c:pt idx="3">
                  <c:v>113.87</c:v>
                </c:pt>
                <c:pt idx="4">
                  <c:v>110.04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EDD-4E8B-8C9E-6C694CB1D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68112"/>
        <c:axId val="527666936"/>
      </c:lineChart>
      <c:dateAx>
        <c:axId val="527668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666936"/>
        <c:crosses val="autoZero"/>
        <c:auto val="1"/>
        <c:lblOffset val="100"/>
        <c:baseTimeUnit val="years"/>
      </c:dateAx>
      <c:valAx>
        <c:axId val="52766693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6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50.08</c:v>
                </c:pt>
                <c:pt idx="1">
                  <c:v>51.03</c:v>
                </c:pt>
                <c:pt idx="2">
                  <c:v>51.95</c:v>
                </c:pt>
                <c:pt idx="3">
                  <c:v>53.04</c:v>
                </c:pt>
                <c:pt idx="4">
                  <c:v>53.63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8D6-4BE0-89C9-AC9C3B64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66152"/>
        <c:axId val="5276657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50.41</c:v>
                </c:pt>
                <c:pt idx="1">
                  <c:v>51.13</c:v>
                </c:pt>
                <c:pt idx="2">
                  <c:v>51.62</c:v>
                </c:pt>
                <c:pt idx="3">
                  <c:v>52.16</c:v>
                </c:pt>
                <c:pt idx="4">
                  <c:v>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8D6-4BE0-89C9-AC9C3B64AA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66152"/>
        <c:axId val="527665760"/>
      </c:lineChart>
      <c:dateAx>
        <c:axId val="52766615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665760"/>
        <c:crosses val="autoZero"/>
        <c:auto val="1"/>
        <c:lblOffset val="100"/>
        <c:baseTimeUnit val="years"/>
      </c:dateAx>
      <c:valAx>
        <c:axId val="5276657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66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5.64</c:v>
                </c:pt>
                <c:pt idx="1">
                  <c:v>6.52</c:v>
                </c:pt>
                <c:pt idx="2">
                  <c:v>6.97</c:v>
                </c:pt>
                <c:pt idx="3">
                  <c:v>10.14</c:v>
                </c:pt>
                <c:pt idx="4">
                  <c:v>10.39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FE3-4C83-9F4D-82F0AB54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664976"/>
        <c:axId val="52774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20.36</c:v>
                </c:pt>
                <c:pt idx="1">
                  <c:v>22.41</c:v>
                </c:pt>
                <c:pt idx="2">
                  <c:v>23.68</c:v>
                </c:pt>
                <c:pt idx="3">
                  <c:v>25.76</c:v>
                </c:pt>
                <c:pt idx="4">
                  <c:v>25.18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FE3-4C83-9F4D-82F0AB5460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664976"/>
        <c:axId val="527745416"/>
      </c:lineChart>
      <c:dateAx>
        <c:axId val="5276649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5416"/>
        <c:crosses val="autoZero"/>
        <c:auto val="1"/>
        <c:lblOffset val="100"/>
        <c:baseTimeUnit val="years"/>
      </c:dateAx>
      <c:valAx>
        <c:axId val="52774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664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E9-4138-BECB-B0629B8E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1104"/>
        <c:axId val="5277426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E9-4138-BECB-B0629B8E0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1104"/>
        <c:axId val="527742672"/>
      </c:lineChart>
      <c:dateAx>
        <c:axId val="5277411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2672"/>
        <c:crosses val="autoZero"/>
        <c:auto val="1"/>
        <c:lblOffset val="100"/>
        <c:baseTimeUnit val="years"/>
      </c:dateAx>
      <c:valAx>
        <c:axId val="52774267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411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429.43</c:v>
                </c:pt>
                <c:pt idx="1">
                  <c:v>433.01</c:v>
                </c:pt>
                <c:pt idx="2">
                  <c:v>505.06</c:v>
                </c:pt>
                <c:pt idx="3">
                  <c:v>547.69000000000005</c:v>
                </c:pt>
                <c:pt idx="4">
                  <c:v>571.24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966-4B20-B287-E1A9B32A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2280"/>
        <c:axId val="5277430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258.22000000000003</c:v>
                </c:pt>
                <c:pt idx="1">
                  <c:v>250.03</c:v>
                </c:pt>
                <c:pt idx="2">
                  <c:v>239.45</c:v>
                </c:pt>
                <c:pt idx="3">
                  <c:v>246.01</c:v>
                </c:pt>
                <c:pt idx="4">
                  <c:v>297.54000000000002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66-4B20-B287-E1A9B32A0B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2280"/>
        <c:axId val="527743064"/>
      </c:lineChart>
      <c:dateAx>
        <c:axId val="5277422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3064"/>
        <c:crosses val="autoZero"/>
        <c:auto val="1"/>
        <c:lblOffset val="100"/>
        <c:baseTimeUnit val="years"/>
      </c:dateAx>
      <c:valAx>
        <c:axId val="52774306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42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387.32</c:v>
                </c:pt>
                <c:pt idx="1">
                  <c:v>383.07</c:v>
                </c:pt>
                <c:pt idx="2">
                  <c:v>379.01</c:v>
                </c:pt>
                <c:pt idx="3">
                  <c:v>373.51</c:v>
                </c:pt>
                <c:pt idx="4">
                  <c:v>373.43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E1-4509-9AFA-A565FE4B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5808"/>
        <c:axId val="527740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255.12</c:v>
                </c:pt>
                <c:pt idx="1">
                  <c:v>254.19</c:v>
                </c:pt>
                <c:pt idx="2">
                  <c:v>259.56</c:v>
                </c:pt>
                <c:pt idx="3">
                  <c:v>248.92</c:v>
                </c:pt>
                <c:pt idx="4">
                  <c:v>294.73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E1-4509-9AFA-A565FE4BEF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5808"/>
        <c:axId val="527740712"/>
      </c:lineChart>
      <c:dateAx>
        <c:axId val="52774580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0712"/>
        <c:crosses val="autoZero"/>
        <c:auto val="1"/>
        <c:lblOffset val="100"/>
        <c:baseTimeUnit val="years"/>
      </c:dateAx>
      <c:valAx>
        <c:axId val="5277407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45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112.2</c:v>
                </c:pt>
                <c:pt idx="1">
                  <c:v>110.34</c:v>
                </c:pt>
                <c:pt idx="2">
                  <c:v>112.31</c:v>
                </c:pt>
                <c:pt idx="3">
                  <c:v>114.99</c:v>
                </c:pt>
                <c:pt idx="4">
                  <c:v>110.86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800-4981-9210-A1E99AC4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41888"/>
        <c:axId val="5277450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109.12</c:v>
                </c:pt>
                <c:pt idx="1">
                  <c:v>107.42</c:v>
                </c:pt>
                <c:pt idx="2">
                  <c:v>105.07</c:v>
                </c:pt>
                <c:pt idx="3">
                  <c:v>107.54</c:v>
                </c:pt>
                <c:pt idx="4">
                  <c:v>99.41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800-4981-9210-A1E99AC4A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41888"/>
        <c:axId val="527745024"/>
      </c:lineChart>
      <c:dateAx>
        <c:axId val="5277418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7745024"/>
        <c:crosses val="autoZero"/>
        <c:auto val="1"/>
        <c:lblOffset val="100"/>
        <c:baseTimeUnit val="years"/>
      </c:dateAx>
      <c:valAx>
        <c:axId val="5277450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41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169.6</c:v>
                </c:pt>
                <c:pt idx="1">
                  <c:v>172.45</c:v>
                </c:pt>
                <c:pt idx="2">
                  <c:v>167.94</c:v>
                </c:pt>
                <c:pt idx="3">
                  <c:v>164.78</c:v>
                </c:pt>
                <c:pt idx="4">
                  <c:v>171.57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18-4F9A-B3AB-38CB2D88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7739536"/>
        <c:axId val="528108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153.88</c:v>
                </c:pt>
                <c:pt idx="1">
                  <c:v>157.19</c:v>
                </c:pt>
                <c:pt idx="2">
                  <c:v>153.71</c:v>
                </c:pt>
                <c:pt idx="3">
                  <c:v>155.9</c:v>
                </c:pt>
                <c:pt idx="4">
                  <c:v>170.87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18-4F9A-B3AB-38CB2D882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39536"/>
        <c:axId val="528108808"/>
      </c:lineChart>
      <c:dateAx>
        <c:axId val="527739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108808"/>
        <c:crosses val="autoZero"/>
        <c:auto val="1"/>
        <c:lblOffset val="100"/>
        <c:baseTimeUnit val="years"/>
      </c:dateAx>
      <c:valAx>
        <c:axId val="528108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7739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49.12</c:v>
                </c:pt>
                <c:pt idx="1">
                  <c:v>48.97</c:v>
                </c:pt>
                <c:pt idx="2">
                  <c:v>49.09</c:v>
                </c:pt>
                <c:pt idx="3">
                  <c:v>48.42</c:v>
                </c:pt>
                <c:pt idx="4">
                  <c:v>47.55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122-4D2F-A3AF-C8892010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11160"/>
        <c:axId val="528111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63.53</c:v>
                </c:pt>
                <c:pt idx="1">
                  <c:v>63.16</c:v>
                </c:pt>
                <c:pt idx="2">
                  <c:v>64.41</c:v>
                </c:pt>
                <c:pt idx="3">
                  <c:v>64.11</c:v>
                </c:pt>
                <c:pt idx="4">
                  <c:v>61.56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122-4D2F-A3AF-C889201091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1160"/>
        <c:axId val="528111944"/>
      </c:lineChart>
      <c:dateAx>
        <c:axId val="5281111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111944"/>
        <c:crosses val="autoZero"/>
        <c:auto val="1"/>
        <c:lblOffset val="100"/>
        <c:baseTimeUnit val="years"/>
      </c:dateAx>
      <c:valAx>
        <c:axId val="528111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1111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91.97</c:v>
                </c:pt>
                <c:pt idx="1">
                  <c:v>91.19</c:v>
                </c:pt>
                <c:pt idx="2">
                  <c:v>91.24</c:v>
                </c:pt>
                <c:pt idx="3">
                  <c:v>91.83</c:v>
                </c:pt>
                <c:pt idx="4">
                  <c:v>91.9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8-4D77-9F62-7547E1A8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12336"/>
        <c:axId val="528112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91.58</c:v>
                </c:pt>
                <c:pt idx="1">
                  <c:v>91.48</c:v>
                </c:pt>
                <c:pt idx="2">
                  <c:v>91.64</c:v>
                </c:pt>
                <c:pt idx="3">
                  <c:v>92.09</c:v>
                </c:pt>
                <c:pt idx="4">
                  <c:v>90.11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2C8-4D77-9F62-7547E1A837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12336"/>
        <c:axId val="528112728"/>
      </c:lineChart>
      <c:dateAx>
        <c:axId val="5281123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528112728"/>
        <c:crosses val="autoZero"/>
        <c:auto val="1"/>
        <c:lblOffset val="100"/>
        <c:baseTimeUnit val="years"/>
      </c:dateAx>
      <c:valAx>
        <c:axId val="528112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281123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【108.70】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【1.34】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【252.29】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【268.07】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【174.75】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【23.75】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6" t="s">
        <v>0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  <c r="BM2" s="76"/>
      <c r="BN2" s="76"/>
      <c r="BO2" s="76"/>
      <c r="BP2" s="76"/>
      <c r="BQ2" s="76"/>
      <c r="BR2" s="76"/>
      <c r="BS2" s="76"/>
      <c r="BT2" s="76"/>
      <c r="BU2" s="76"/>
      <c r="BV2" s="76"/>
      <c r="BW2" s="76"/>
      <c r="BX2" s="76"/>
      <c r="BY2" s="76"/>
      <c r="BZ2" s="76"/>
    </row>
    <row r="3" spans="1:78" ht="9.75" customHeight="1" x14ac:dyDescent="0.15">
      <c r="A3" s="2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</row>
    <row r="4" spans="1:78" ht="9.75" customHeight="1" x14ac:dyDescent="0.15">
      <c r="A4" s="2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/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/>
      <c r="BR4" s="76"/>
      <c r="BS4" s="76"/>
      <c r="BT4" s="76"/>
      <c r="BU4" s="76"/>
      <c r="BV4" s="76"/>
      <c r="BW4" s="76"/>
      <c r="BX4" s="76"/>
      <c r="BY4" s="76"/>
      <c r="BZ4" s="76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7" t="str">
        <f>データ!H6</f>
        <v>秋田県　秋田市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6"/>
      <c r="D7" s="46"/>
      <c r="E7" s="46"/>
      <c r="F7" s="46"/>
      <c r="G7" s="46"/>
      <c r="H7" s="46"/>
      <c r="I7" s="45" t="s">
        <v>2</v>
      </c>
      <c r="J7" s="46"/>
      <c r="K7" s="46"/>
      <c r="L7" s="46"/>
      <c r="M7" s="46"/>
      <c r="N7" s="46"/>
      <c r="O7" s="6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2"/>
      <c r="AL7" s="47" t="s">
        <v>6</v>
      </c>
      <c r="AM7" s="47"/>
      <c r="AN7" s="47"/>
      <c r="AO7" s="47"/>
      <c r="AP7" s="47"/>
      <c r="AQ7" s="47"/>
      <c r="AR7" s="47"/>
      <c r="AS7" s="47"/>
      <c r="AT7" s="45" t="s">
        <v>7</v>
      </c>
      <c r="AU7" s="46"/>
      <c r="AV7" s="46"/>
      <c r="AW7" s="46"/>
      <c r="AX7" s="46"/>
      <c r="AY7" s="46"/>
      <c r="AZ7" s="46"/>
      <c r="BA7" s="46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79" t="s">
        <v>9</v>
      </c>
      <c r="BM7" s="80"/>
      <c r="BN7" s="80"/>
      <c r="BO7" s="80"/>
      <c r="BP7" s="80"/>
      <c r="BQ7" s="80"/>
      <c r="BR7" s="80"/>
      <c r="BS7" s="80"/>
      <c r="BT7" s="80"/>
      <c r="BU7" s="80"/>
      <c r="BV7" s="80"/>
      <c r="BW7" s="80"/>
      <c r="BX7" s="80"/>
      <c r="BY7" s="81"/>
    </row>
    <row r="8" spans="1:78" ht="18.75" customHeight="1" x14ac:dyDescent="0.15">
      <c r="A8" s="2"/>
      <c r="B8" s="72" t="str">
        <f>データ!$I$6</f>
        <v>法適用</v>
      </c>
      <c r="C8" s="73"/>
      <c r="D8" s="73"/>
      <c r="E8" s="73"/>
      <c r="F8" s="73"/>
      <c r="G8" s="73"/>
      <c r="H8" s="73"/>
      <c r="I8" s="72" t="str">
        <f>データ!$J$6</f>
        <v>水道事業</v>
      </c>
      <c r="J8" s="73"/>
      <c r="K8" s="73"/>
      <c r="L8" s="73"/>
      <c r="M8" s="73"/>
      <c r="N8" s="73"/>
      <c r="O8" s="74"/>
      <c r="P8" s="75" t="str">
        <f>データ!$K$6</f>
        <v>末端給水事業</v>
      </c>
      <c r="Q8" s="75"/>
      <c r="R8" s="75"/>
      <c r="S8" s="75"/>
      <c r="T8" s="75"/>
      <c r="U8" s="75"/>
      <c r="V8" s="75"/>
      <c r="W8" s="75" t="str">
        <f>データ!$L$6</f>
        <v>A2</v>
      </c>
      <c r="X8" s="75"/>
      <c r="Y8" s="75"/>
      <c r="Z8" s="75"/>
      <c r="AA8" s="75"/>
      <c r="AB8" s="75"/>
      <c r="AC8" s="75"/>
      <c r="AD8" s="75" t="str">
        <f>データ!$M$6</f>
        <v>自治体職員</v>
      </c>
      <c r="AE8" s="75"/>
      <c r="AF8" s="75"/>
      <c r="AG8" s="75"/>
      <c r="AH8" s="75"/>
      <c r="AI8" s="75"/>
      <c r="AJ8" s="75"/>
      <c r="AK8" s="2"/>
      <c r="AL8" s="66">
        <f>データ!$R$6</f>
        <v>300470</v>
      </c>
      <c r="AM8" s="66"/>
      <c r="AN8" s="66"/>
      <c r="AO8" s="66"/>
      <c r="AP8" s="66"/>
      <c r="AQ8" s="66"/>
      <c r="AR8" s="66"/>
      <c r="AS8" s="66"/>
      <c r="AT8" s="37">
        <f>データ!$S$6</f>
        <v>906.07</v>
      </c>
      <c r="AU8" s="38"/>
      <c r="AV8" s="38"/>
      <c r="AW8" s="38"/>
      <c r="AX8" s="38"/>
      <c r="AY8" s="38"/>
      <c r="AZ8" s="38"/>
      <c r="BA8" s="38"/>
      <c r="BB8" s="55">
        <f>データ!$T$6</f>
        <v>331.62</v>
      </c>
      <c r="BC8" s="55"/>
      <c r="BD8" s="55"/>
      <c r="BE8" s="55"/>
      <c r="BF8" s="55"/>
      <c r="BG8" s="55"/>
      <c r="BH8" s="55"/>
      <c r="BI8" s="55"/>
      <c r="BJ8" s="3"/>
      <c r="BK8" s="3"/>
      <c r="BL8" s="68" t="s">
        <v>10</v>
      </c>
      <c r="BM8" s="69"/>
      <c r="BN8" s="70" t="s">
        <v>11</v>
      </c>
      <c r="BO8" s="70"/>
      <c r="BP8" s="70"/>
      <c r="BQ8" s="70"/>
      <c r="BR8" s="70"/>
      <c r="BS8" s="70"/>
      <c r="BT8" s="70"/>
      <c r="BU8" s="70"/>
      <c r="BV8" s="70"/>
      <c r="BW8" s="70"/>
      <c r="BX8" s="70"/>
      <c r="BY8" s="71"/>
    </row>
    <row r="9" spans="1:78" ht="18.75" customHeight="1" x14ac:dyDescent="0.15">
      <c r="A9" s="2"/>
      <c r="B9" s="45" t="s">
        <v>12</v>
      </c>
      <c r="C9" s="46"/>
      <c r="D9" s="46"/>
      <c r="E9" s="46"/>
      <c r="F9" s="46"/>
      <c r="G9" s="46"/>
      <c r="H9" s="46"/>
      <c r="I9" s="45" t="s">
        <v>13</v>
      </c>
      <c r="J9" s="46"/>
      <c r="K9" s="46"/>
      <c r="L9" s="46"/>
      <c r="M9" s="46"/>
      <c r="N9" s="46"/>
      <c r="O9" s="6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2"/>
      <c r="AE9" s="2"/>
      <c r="AF9" s="2"/>
      <c r="AG9" s="2"/>
      <c r="AH9" s="2"/>
      <c r="AI9" s="2"/>
      <c r="AJ9" s="2"/>
      <c r="AK9" s="2"/>
      <c r="AL9" s="47" t="s">
        <v>16</v>
      </c>
      <c r="AM9" s="47"/>
      <c r="AN9" s="47"/>
      <c r="AO9" s="47"/>
      <c r="AP9" s="47"/>
      <c r="AQ9" s="47"/>
      <c r="AR9" s="47"/>
      <c r="AS9" s="47"/>
      <c r="AT9" s="45" t="s">
        <v>17</v>
      </c>
      <c r="AU9" s="46"/>
      <c r="AV9" s="46"/>
      <c r="AW9" s="46"/>
      <c r="AX9" s="46"/>
      <c r="AY9" s="46"/>
      <c r="AZ9" s="46"/>
      <c r="BA9" s="46"/>
      <c r="BB9" s="47" t="s">
        <v>18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19</v>
      </c>
      <c r="BM9" s="49"/>
      <c r="BN9" s="50" t="s">
        <v>20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37" t="str">
        <f>データ!$N$6</f>
        <v>-</v>
      </c>
      <c r="C10" s="38"/>
      <c r="D10" s="38"/>
      <c r="E10" s="38"/>
      <c r="F10" s="38"/>
      <c r="G10" s="38"/>
      <c r="H10" s="38"/>
      <c r="I10" s="37">
        <f>データ!$O$6</f>
        <v>66.69</v>
      </c>
      <c r="J10" s="38"/>
      <c r="K10" s="38"/>
      <c r="L10" s="38"/>
      <c r="M10" s="38"/>
      <c r="N10" s="38"/>
      <c r="O10" s="65"/>
      <c r="P10" s="55">
        <f>データ!$P$6</f>
        <v>99.68</v>
      </c>
      <c r="Q10" s="55"/>
      <c r="R10" s="55"/>
      <c r="S10" s="55"/>
      <c r="T10" s="55"/>
      <c r="U10" s="55"/>
      <c r="V10" s="55"/>
      <c r="W10" s="66">
        <f>データ!$Q$6</f>
        <v>2860</v>
      </c>
      <c r="X10" s="66"/>
      <c r="Y10" s="66"/>
      <c r="Z10" s="66"/>
      <c r="AA10" s="66"/>
      <c r="AB10" s="66"/>
      <c r="AC10" s="66"/>
      <c r="AD10" s="2"/>
      <c r="AE10" s="2"/>
      <c r="AF10" s="2"/>
      <c r="AG10" s="2"/>
      <c r="AH10" s="2"/>
      <c r="AI10" s="2"/>
      <c r="AJ10" s="2"/>
      <c r="AK10" s="2"/>
      <c r="AL10" s="66">
        <f>データ!$U$6</f>
        <v>297629</v>
      </c>
      <c r="AM10" s="66"/>
      <c r="AN10" s="66"/>
      <c r="AO10" s="66"/>
      <c r="AP10" s="66"/>
      <c r="AQ10" s="66"/>
      <c r="AR10" s="66"/>
      <c r="AS10" s="66"/>
      <c r="AT10" s="37">
        <f>データ!$V$6</f>
        <v>293.12</v>
      </c>
      <c r="AU10" s="38"/>
      <c r="AV10" s="38"/>
      <c r="AW10" s="38"/>
      <c r="AX10" s="38"/>
      <c r="AY10" s="38"/>
      <c r="AZ10" s="38"/>
      <c r="BA10" s="38"/>
      <c r="BB10" s="55">
        <f>データ!$W$6</f>
        <v>1015.38</v>
      </c>
      <c r="BC10" s="55"/>
      <c r="BD10" s="55"/>
      <c r="BE10" s="55"/>
      <c r="BF10" s="55"/>
      <c r="BG10" s="55"/>
      <c r="BH10" s="55"/>
      <c r="BI10" s="55"/>
      <c r="BJ10" s="2"/>
      <c r="BK10" s="2"/>
      <c r="BL10" s="56" t="s">
        <v>21</v>
      </c>
      <c r="BM10" s="57"/>
      <c r="BN10" s="58" t="s">
        <v>22</v>
      </c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9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23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 x14ac:dyDescent="0.15">
      <c r="A14" s="2"/>
      <c r="B14" s="62" t="s">
        <v>24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31" t="s">
        <v>25</v>
      </c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3"/>
    </row>
    <row r="15" spans="1:78" ht="13.5" customHeight="1" x14ac:dyDescent="0.15">
      <c r="A15" s="2"/>
      <c r="B15" s="42"/>
      <c r="C15" s="43"/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4"/>
      <c r="BK15" s="2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  <c r="BX15" s="35"/>
      <c r="BY15" s="35"/>
      <c r="BZ15" s="36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39" t="s">
        <v>114</v>
      </c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39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39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39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39"/>
      <c r="BM20" s="40"/>
      <c r="BN20" s="40"/>
      <c r="BO20" s="40"/>
      <c r="BP20" s="40"/>
      <c r="BQ20" s="40"/>
      <c r="BR20" s="40"/>
      <c r="BS20" s="40"/>
      <c r="BT20" s="40"/>
      <c r="BU20" s="40"/>
      <c r="BV20" s="40"/>
      <c r="BW20" s="40"/>
      <c r="BX20" s="40"/>
      <c r="BY20" s="40"/>
      <c r="BZ20" s="4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39"/>
      <c r="BM21" s="40"/>
      <c r="BN21" s="40"/>
      <c r="BO21" s="40"/>
      <c r="BP21" s="40"/>
      <c r="BQ21" s="40"/>
      <c r="BR21" s="40"/>
      <c r="BS21" s="40"/>
      <c r="BT21" s="40"/>
      <c r="BU21" s="40"/>
      <c r="BV21" s="40"/>
      <c r="BW21" s="40"/>
      <c r="BX21" s="40"/>
      <c r="BY21" s="40"/>
      <c r="BZ21" s="4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39"/>
      <c r="BM22" s="40"/>
      <c r="BN22" s="40"/>
      <c r="BO22" s="40"/>
      <c r="BP22" s="40"/>
      <c r="BQ22" s="40"/>
      <c r="BR22" s="40"/>
      <c r="BS22" s="40"/>
      <c r="BT22" s="40"/>
      <c r="BU22" s="40"/>
      <c r="BV22" s="40"/>
      <c r="BW22" s="40"/>
      <c r="BX22" s="40"/>
      <c r="BY22" s="40"/>
      <c r="BZ22" s="4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39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39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39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39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39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39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39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39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39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39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39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39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39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39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39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39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39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39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39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39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39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9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1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1" t="s">
        <v>26</v>
      </c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3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34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6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39" t="s">
        <v>112</v>
      </c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39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39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39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39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39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39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39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39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39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39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39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39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1"/>
    </row>
    <row r="60" spans="1:78" ht="13.5" customHeight="1" x14ac:dyDescent="0.15">
      <c r="A60" s="2"/>
      <c r="B60" s="42" t="s">
        <v>27</v>
      </c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4"/>
      <c r="BK60" s="2"/>
      <c r="BL60" s="39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1"/>
    </row>
    <row r="61" spans="1:78" ht="13.5" customHeight="1" x14ac:dyDescent="0.15">
      <c r="A61" s="2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4"/>
      <c r="BK61" s="2"/>
      <c r="BL61" s="39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39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9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1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1" t="s">
        <v>28</v>
      </c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3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34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6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39" t="s">
        <v>113</v>
      </c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39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39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39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39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39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39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39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39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39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39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39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39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39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39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39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12"/>
    </row>
    <row r="84" spans="1:78" hidden="1" x14ac:dyDescent="0.15">
      <c r="B84" s="13" t="s">
        <v>29</v>
      </c>
      <c r="C84" s="13"/>
      <c r="D84" s="13"/>
      <c r="E84" s="13" t="s">
        <v>30</v>
      </c>
      <c r="F84" s="13" t="s">
        <v>31</v>
      </c>
      <c r="G84" s="13" t="s">
        <v>32</v>
      </c>
      <c r="H84" s="13" t="s">
        <v>33</v>
      </c>
      <c r="I84" s="13" t="s">
        <v>34</v>
      </c>
      <c r="J84" s="13" t="s">
        <v>35</v>
      </c>
      <c r="K84" s="13" t="s">
        <v>36</v>
      </c>
      <c r="L84" s="13" t="s">
        <v>37</v>
      </c>
      <c r="M84" s="13" t="s">
        <v>38</v>
      </c>
      <c r="N84" s="13" t="s">
        <v>39</v>
      </c>
      <c r="O84" s="13" t="s">
        <v>40</v>
      </c>
    </row>
    <row r="85" spans="1:78" hidden="1" x14ac:dyDescent="0.15">
      <c r="B85" s="13"/>
      <c r="C85" s="13"/>
      <c r="D85" s="13"/>
      <c r="E85" s="13" t="str">
        <f>データ!AH6</f>
        <v>【108.70】</v>
      </c>
      <c r="F85" s="13" t="str">
        <f>データ!AS6</f>
        <v>【1.34】</v>
      </c>
      <c r="G85" s="13" t="str">
        <f>データ!BD6</f>
        <v>【252.29】</v>
      </c>
      <c r="H85" s="13" t="str">
        <f>データ!BO6</f>
        <v>【268.07】</v>
      </c>
      <c r="I85" s="13" t="str">
        <f>データ!BZ6</f>
        <v>【97.47】</v>
      </c>
      <c r="J85" s="13" t="str">
        <f>データ!CK6</f>
        <v>【174.75】</v>
      </c>
      <c r="K85" s="13" t="str">
        <f>データ!CV6</f>
        <v>【59.97】</v>
      </c>
      <c r="L85" s="13" t="str">
        <f>データ!DG6</f>
        <v>【89.76】</v>
      </c>
      <c r="M85" s="13" t="str">
        <f>データ!DR6</f>
        <v>【51.51】</v>
      </c>
      <c r="N85" s="13" t="str">
        <f>データ!EC6</f>
        <v>【23.75】</v>
      </c>
      <c r="O85" s="13" t="str">
        <f>データ!EN6</f>
        <v>【0.67】</v>
      </c>
    </row>
  </sheetData>
  <sheetProtection algorithmName="SHA-512" hashValue="fCTJYyu1Q6iYKE34suquBjEyJnhEGxkSl9Gptov3H25ECfhowc0IZTulGabhb/X0awe+0BJLRSveUHBpZ6Rhqw==" saltValue="6VX05Bxz0Qq47aWN6gqRKQ==" spinCount="100000" sheet="1" objects="1" scenarios="1" formatCells="0" formatColumns="0" formatRows="0"/>
  <mergeCells count="48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B8:H8"/>
    <mergeCell ref="I8:O8"/>
    <mergeCell ref="P8:V8"/>
    <mergeCell ref="W8:AC8"/>
    <mergeCell ref="AD8:AJ8"/>
    <mergeCell ref="AL8:AS8"/>
    <mergeCell ref="AT8:BA8"/>
    <mergeCell ref="BB8:BI8"/>
    <mergeCell ref="BL8:BM8"/>
    <mergeCell ref="BN8:BY8"/>
    <mergeCell ref="B9:H9"/>
    <mergeCell ref="I9:O9"/>
    <mergeCell ref="P9:V9"/>
    <mergeCell ref="W9:AC9"/>
    <mergeCell ref="AL9:AS9"/>
    <mergeCell ref="AT9:BA9"/>
    <mergeCell ref="BB9:BI9"/>
    <mergeCell ref="BL9:BM9"/>
    <mergeCell ref="BN9:BY9"/>
    <mergeCell ref="BL66:BZ82"/>
    <mergeCell ref="BB10:BI10"/>
    <mergeCell ref="BL10:BM10"/>
    <mergeCell ref="BN10:BY10"/>
    <mergeCell ref="BL11:BZ13"/>
    <mergeCell ref="B14:BJ15"/>
    <mergeCell ref="BL14:BZ15"/>
    <mergeCell ref="B10:H10"/>
    <mergeCell ref="I10:O10"/>
    <mergeCell ref="P10:V10"/>
    <mergeCell ref="W10:AC10"/>
    <mergeCell ref="AL10:AS10"/>
    <mergeCell ref="BL64:BZ65"/>
    <mergeCell ref="AT10:BA10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3"/>
  <sheetViews>
    <sheetView showGridLines="0" workbookViewId="0"/>
  </sheetViews>
  <sheetFormatPr defaultRowHeight="13.5" x14ac:dyDescent="0.15"/>
  <cols>
    <col min="2" max="144" width="11.875" customWidth="1"/>
  </cols>
  <sheetData>
    <row r="1" spans="1:144" x14ac:dyDescent="0.15">
      <c r="A1" t="s">
        <v>41</v>
      </c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>
        <v>1</v>
      </c>
      <c r="Y1" s="14">
        <v>1</v>
      </c>
      <c r="Z1" s="14">
        <v>1</v>
      </c>
      <c r="AA1" s="14">
        <v>1</v>
      </c>
      <c r="AB1" s="14">
        <v>1</v>
      </c>
      <c r="AC1" s="14">
        <v>1</v>
      </c>
      <c r="AD1" s="14">
        <v>1</v>
      </c>
      <c r="AE1" s="14">
        <v>1</v>
      </c>
      <c r="AF1" s="14">
        <v>1</v>
      </c>
      <c r="AG1" s="14">
        <v>1</v>
      </c>
      <c r="AH1" s="14"/>
      <c r="AI1" s="14">
        <v>1</v>
      </c>
      <c r="AJ1" s="14">
        <v>1</v>
      </c>
      <c r="AK1" s="14">
        <v>1</v>
      </c>
      <c r="AL1" s="14">
        <v>1</v>
      </c>
      <c r="AM1" s="14">
        <v>1</v>
      </c>
      <c r="AN1" s="14">
        <v>1</v>
      </c>
      <c r="AO1" s="14">
        <v>1</v>
      </c>
      <c r="AP1" s="14">
        <v>1</v>
      </c>
      <c r="AQ1" s="14">
        <v>1</v>
      </c>
      <c r="AR1" s="14">
        <v>1</v>
      </c>
      <c r="AS1" s="14"/>
      <c r="AT1" s="14">
        <v>1</v>
      </c>
      <c r="AU1" s="14">
        <v>1</v>
      </c>
      <c r="AV1" s="14">
        <v>1</v>
      </c>
      <c r="AW1" s="14">
        <v>1</v>
      </c>
      <c r="AX1" s="14">
        <v>1</v>
      </c>
      <c r="AY1" s="14">
        <v>1</v>
      </c>
      <c r="AZ1" s="14">
        <v>1</v>
      </c>
      <c r="BA1" s="14">
        <v>1</v>
      </c>
      <c r="BB1" s="14">
        <v>1</v>
      </c>
      <c r="BC1" s="14">
        <v>1</v>
      </c>
      <c r="BD1" s="14"/>
      <c r="BE1" s="14">
        <v>1</v>
      </c>
      <c r="BF1" s="14">
        <v>1</v>
      </c>
      <c r="BG1" s="14">
        <v>1</v>
      </c>
      <c r="BH1" s="14">
        <v>1</v>
      </c>
      <c r="BI1" s="14">
        <v>1</v>
      </c>
      <c r="BJ1" s="14">
        <v>1</v>
      </c>
      <c r="BK1" s="14">
        <v>1</v>
      </c>
      <c r="BL1" s="14">
        <v>1</v>
      </c>
      <c r="BM1" s="14">
        <v>1</v>
      </c>
      <c r="BN1" s="14">
        <v>1</v>
      </c>
      <c r="BO1" s="14"/>
      <c r="BP1" s="14">
        <v>1</v>
      </c>
      <c r="BQ1" s="14">
        <v>1</v>
      </c>
      <c r="BR1" s="14">
        <v>1</v>
      </c>
      <c r="BS1" s="14">
        <v>1</v>
      </c>
      <c r="BT1" s="14">
        <v>1</v>
      </c>
      <c r="BU1" s="14">
        <v>1</v>
      </c>
      <c r="BV1" s="14">
        <v>1</v>
      </c>
      <c r="BW1" s="14">
        <v>1</v>
      </c>
      <c r="BX1" s="14">
        <v>1</v>
      </c>
      <c r="BY1" s="14">
        <v>1</v>
      </c>
      <c r="BZ1" s="14"/>
      <c r="CA1" s="14">
        <v>1</v>
      </c>
      <c r="CB1" s="14">
        <v>1</v>
      </c>
      <c r="CC1" s="14">
        <v>1</v>
      </c>
      <c r="CD1" s="14">
        <v>1</v>
      </c>
      <c r="CE1" s="14">
        <v>1</v>
      </c>
      <c r="CF1" s="14">
        <v>1</v>
      </c>
      <c r="CG1" s="14">
        <v>1</v>
      </c>
      <c r="CH1" s="14">
        <v>1</v>
      </c>
      <c r="CI1" s="14">
        <v>1</v>
      </c>
      <c r="CJ1" s="14">
        <v>1</v>
      </c>
      <c r="CK1" s="14"/>
      <c r="CL1" s="14">
        <v>1</v>
      </c>
      <c r="CM1" s="14">
        <v>1</v>
      </c>
      <c r="CN1" s="14">
        <v>1</v>
      </c>
      <c r="CO1" s="14">
        <v>1</v>
      </c>
      <c r="CP1" s="14">
        <v>1</v>
      </c>
      <c r="CQ1" s="14">
        <v>1</v>
      </c>
      <c r="CR1" s="14">
        <v>1</v>
      </c>
      <c r="CS1" s="14">
        <v>1</v>
      </c>
      <c r="CT1" s="14">
        <v>1</v>
      </c>
      <c r="CU1" s="14">
        <v>1</v>
      </c>
      <c r="CV1" s="14"/>
      <c r="CW1" s="14">
        <v>1</v>
      </c>
      <c r="CX1" s="14">
        <v>1</v>
      </c>
      <c r="CY1" s="14">
        <v>1</v>
      </c>
      <c r="CZ1" s="14">
        <v>1</v>
      </c>
      <c r="DA1" s="14">
        <v>1</v>
      </c>
      <c r="DB1" s="14">
        <v>1</v>
      </c>
      <c r="DC1" s="14">
        <v>1</v>
      </c>
      <c r="DD1" s="14">
        <v>1</v>
      </c>
      <c r="DE1" s="14">
        <v>1</v>
      </c>
      <c r="DF1" s="14">
        <v>1</v>
      </c>
      <c r="DG1" s="14"/>
      <c r="DH1" s="14">
        <v>1</v>
      </c>
      <c r="DI1" s="14">
        <v>1</v>
      </c>
      <c r="DJ1" s="14">
        <v>1</v>
      </c>
      <c r="DK1" s="14">
        <v>1</v>
      </c>
      <c r="DL1" s="14">
        <v>1</v>
      </c>
      <c r="DM1" s="14">
        <v>1</v>
      </c>
      <c r="DN1" s="14">
        <v>1</v>
      </c>
      <c r="DO1" s="14">
        <v>1</v>
      </c>
      <c r="DP1" s="14">
        <v>1</v>
      </c>
      <c r="DQ1" s="14">
        <v>1</v>
      </c>
      <c r="DR1" s="14"/>
      <c r="DS1" s="14">
        <v>1</v>
      </c>
      <c r="DT1" s="14">
        <v>1</v>
      </c>
      <c r="DU1" s="14">
        <v>1</v>
      </c>
      <c r="DV1" s="14">
        <v>1</v>
      </c>
      <c r="DW1" s="14">
        <v>1</v>
      </c>
      <c r="DX1" s="14">
        <v>1</v>
      </c>
      <c r="DY1" s="14">
        <v>1</v>
      </c>
      <c r="DZ1" s="14">
        <v>1</v>
      </c>
      <c r="EA1" s="14">
        <v>1</v>
      </c>
      <c r="EB1" s="14">
        <v>1</v>
      </c>
      <c r="EC1" s="14"/>
      <c r="ED1" s="14">
        <v>1</v>
      </c>
      <c r="EE1" s="14">
        <v>1</v>
      </c>
      <c r="EF1" s="14">
        <v>1</v>
      </c>
      <c r="EG1" s="14">
        <v>1</v>
      </c>
      <c r="EH1" s="14">
        <v>1</v>
      </c>
      <c r="EI1" s="14">
        <v>1</v>
      </c>
      <c r="EJ1" s="14">
        <v>1</v>
      </c>
      <c r="EK1" s="14">
        <v>1</v>
      </c>
      <c r="EL1" s="14">
        <v>1</v>
      </c>
      <c r="EM1" s="14">
        <v>1</v>
      </c>
      <c r="EN1" s="14"/>
    </row>
    <row r="2" spans="1:144" x14ac:dyDescent="0.15">
      <c r="A2" s="15" t="s">
        <v>42</v>
      </c>
      <c r="B2" s="15">
        <f>COLUMN()-1</f>
        <v>1</v>
      </c>
      <c r="C2" s="15">
        <f t="shared" ref="C2:BR2" si="0">COLUMN()-1</f>
        <v>2</v>
      </c>
      <c r="D2" s="15">
        <f t="shared" si="0"/>
        <v>3</v>
      </c>
      <c r="E2" s="15">
        <f t="shared" si="0"/>
        <v>4</v>
      </c>
      <c r="F2" s="15">
        <f t="shared" si="0"/>
        <v>5</v>
      </c>
      <c r="G2" s="15">
        <f t="shared" si="0"/>
        <v>6</v>
      </c>
      <c r="H2" s="15">
        <f t="shared" si="0"/>
        <v>7</v>
      </c>
      <c r="I2" s="15">
        <f t="shared" si="0"/>
        <v>8</v>
      </c>
      <c r="J2" s="15">
        <f t="shared" si="0"/>
        <v>9</v>
      </c>
      <c r="K2" s="15">
        <f t="shared" si="0"/>
        <v>10</v>
      </c>
      <c r="L2" s="15">
        <f t="shared" si="0"/>
        <v>11</v>
      </c>
      <c r="M2" s="15">
        <f t="shared" si="0"/>
        <v>12</v>
      </c>
      <c r="N2" s="15">
        <f t="shared" si="0"/>
        <v>13</v>
      </c>
      <c r="O2" s="15">
        <f t="shared" si="0"/>
        <v>14</v>
      </c>
      <c r="P2" s="15">
        <f t="shared" si="0"/>
        <v>15</v>
      </c>
      <c r="Q2" s="15">
        <f t="shared" si="0"/>
        <v>16</v>
      </c>
      <c r="R2" s="15">
        <f t="shared" si="0"/>
        <v>17</v>
      </c>
      <c r="S2" s="15">
        <f t="shared" si="0"/>
        <v>18</v>
      </c>
      <c r="T2" s="15">
        <f t="shared" si="0"/>
        <v>19</v>
      </c>
      <c r="U2" s="15">
        <f t="shared" si="0"/>
        <v>20</v>
      </c>
      <c r="V2" s="15">
        <f t="shared" si="0"/>
        <v>21</v>
      </c>
      <c r="W2" s="15">
        <f t="shared" si="0"/>
        <v>22</v>
      </c>
      <c r="X2" s="15">
        <f t="shared" si="0"/>
        <v>23</v>
      </c>
      <c r="Y2" s="15">
        <f t="shared" si="0"/>
        <v>24</v>
      </c>
      <c r="Z2" s="15">
        <f t="shared" si="0"/>
        <v>25</v>
      </c>
      <c r="AA2" s="15">
        <f t="shared" si="0"/>
        <v>26</v>
      </c>
      <c r="AB2" s="15">
        <f t="shared" si="0"/>
        <v>27</v>
      </c>
      <c r="AC2" s="15">
        <f t="shared" si="0"/>
        <v>28</v>
      </c>
      <c r="AD2" s="15">
        <f t="shared" si="0"/>
        <v>29</v>
      </c>
      <c r="AE2" s="15">
        <f t="shared" si="0"/>
        <v>30</v>
      </c>
      <c r="AF2" s="15">
        <f t="shared" si="0"/>
        <v>31</v>
      </c>
      <c r="AG2" s="15">
        <f t="shared" si="0"/>
        <v>32</v>
      </c>
      <c r="AH2" s="15">
        <f t="shared" si="0"/>
        <v>33</v>
      </c>
      <c r="AI2" s="15">
        <f t="shared" si="0"/>
        <v>34</v>
      </c>
      <c r="AJ2" s="15">
        <f t="shared" si="0"/>
        <v>35</v>
      </c>
      <c r="AK2" s="15">
        <f t="shared" si="0"/>
        <v>36</v>
      </c>
      <c r="AL2" s="15">
        <f t="shared" si="0"/>
        <v>37</v>
      </c>
      <c r="AM2" s="15">
        <f t="shared" si="0"/>
        <v>38</v>
      </c>
      <c r="AN2" s="15">
        <f t="shared" si="0"/>
        <v>39</v>
      </c>
      <c r="AO2" s="15">
        <f t="shared" si="0"/>
        <v>40</v>
      </c>
      <c r="AP2" s="15">
        <f t="shared" si="0"/>
        <v>41</v>
      </c>
      <c r="AQ2" s="15">
        <f t="shared" si="0"/>
        <v>42</v>
      </c>
      <c r="AR2" s="15">
        <f t="shared" si="0"/>
        <v>43</v>
      </c>
      <c r="AS2" s="15">
        <f t="shared" si="0"/>
        <v>44</v>
      </c>
      <c r="AT2" s="15">
        <f t="shared" si="0"/>
        <v>45</v>
      </c>
      <c r="AU2" s="15">
        <f t="shared" si="0"/>
        <v>46</v>
      </c>
      <c r="AV2" s="15">
        <f t="shared" si="0"/>
        <v>47</v>
      </c>
      <c r="AW2" s="15">
        <f t="shared" si="0"/>
        <v>48</v>
      </c>
      <c r="AX2" s="15">
        <f t="shared" si="0"/>
        <v>49</v>
      </c>
      <c r="AY2" s="15">
        <f t="shared" si="0"/>
        <v>50</v>
      </c>
      <c r="AZ2" s="15">
        <f t="shared" si="0"/>
        <v>51</v>
      </c>
      <c r="BA2" s="15">
        <f t="shared" si="0"/>
        <v>52</v>
      </c>
      <c r="BB2" s="15">
        <f t="shared" si="0"/>
        <v>53</v>
      </c>
      <c r="BC2" s="15">
        <f t="shared" si="0"/>
        <v>54</v>
      </c>
      <c r="BD2" s="15">
        <f t="shared" si="0"/>
        <v>55</v>
      </c>
      <c r="BE2" s="15">
        <f t="shared" si="0"/>
        <v>56</v>
      </c>
      <c r="BF2" s="15">
        <f t="shared" si="0"/>
        <v>57</v>
      </c>
      <c r="BG2" s="15">
        <f t="shared" si="0"/>
        <v>58</v>
      </c>
      <c r="BH2" s="15">
        <f t="shared" si="0"/>
        <v>59</v>
      </c>
      <c r="BI2" s="15">
        <f t="shared" si="0"/>
        <v>60</v>
      </c>
      <c r="BJ2" s="15">
        <f t="shared" si="0"/>
        <v>61</v>
      </c>
      <c r="BK2" s="15">
        <f t="shared" si="0"/>
        <v>62</v>
      </c>
      <c r="BL2" s="15">
        <f t="shared" si="0"/>
        <v>63</v>
      </c>
      <c r="BM2" s="15">
        <f t="shared" si="0"/>
        <v>64</v>
      </c>
      <c r="BN2" s="15">
        <f t="shared" si="0"/>
        <v>65</v>
      </c>
      <c r="BO2" s="15">
        <f t="shared" si="0"/>
        <v>66</v>
      </c>
      <c r="BP2" s="15">
        <f t="shared" si="0"/>
        <v>67</v>
      </c>
      <c r="BQ2" s="15">
        <f t="shared" si="0"/>
        <v>68</v>
      </c>
      <c r="BR2" s="15">
        <f t="shared" si="0"/>
        <v>69</v>
      </c>
      <c r="BS2" s="15">
        <f t="shared" ref="BS2:ED2" si="1">COLUMN()-1</f>
        <v>70</v>
      </c>
      <c r="BT2" s="15">
        <f t="shared" si="1"/>
        <v>71</v>
      </c>
      <c r="BU2" s="15">
        <f t="shared" si="1"/>
        <v>72</v>
      </c>
      <c r="BV2" s="15">
        <f t="shared" si="1"/>
        <v>73</v>
      </c>
      <c r="BW2" s="15">
        <f t="shared" si="1"/>
        <v>74</v>
      </c>
      <c r="BX2" s="15">
        <f t="shared" si="1"/>
        <v>75</v>
      </c>
      <c r="BY2" s="15">
        <f t="shared" si="1"/>
        <v>76</v>
      </c>
      <c r="BZ2" s="15">
        <f t="shared" si="1"/>
        <v>77</v>
      </c>
      <c r="CA2" s="15">
        <f t="shared" si="1"/>
        <v>78</v>
      </c>
      <c r="CB2" s="15">
        <f t="shared" si="1"/>
        <v>79</v>
      </c>
      <c r="CC2" s="15">
        <f t="shared" si="1"/>
        <v>80</v>
      </c>
      <c r="CD2" s="15">
        <f t="shared" si="1"/>
        <v>81</v>
      </c>
      <c r="CE2" s="15">
        <f t="shared" si="1"/>
        <v>82</v>
      </c>
      <c r="CF2" s="15">
        <f t="shared" si="1"/>
        <v>83</v>
      </c>
      <c r="CG2" s="15">
        <f t="shared" si="1"/>
        <v>84</v>
      </c>
      <c r="CH2" s="15">
        <f t="shared" si="1"/>
        <v>85</v>
      </c>
      <c r="CI2" s="15">
        <f t="shared" si="1"/>
        <v>86</v>
      </c>
      <c r="CJ2" s="15">
        <f t="shared" si="1"/>
        <v>87</v>
      </c>
      <c r="CK2" s="15">
        <f t="shared" si="1"/>
        <v>88</v>
      </c>
      <c r="CL2" s="15">
        <f t="shared" si="1"/>
        <v>89</v>
      </c>
      <c r="CM2" s="15">
        <f t="shared" si="1"/>
        <v>90</v>
      </c>
      <c r="CN2" s="15">
        <f t="shared" si="1"/>
        <v>91</v>
      </c>
      <c r="CO2" s="15">
        <f t="shared" si="1"/>
        <v>92</v>
      </c>
      <c r="CP2" s="15">
        <f t="shared" si="1"/>
        <v>93</v>
      </c>
      <c r="CQ2" s="15">
        <f t="shared" si="1"/>
        <v>94</v>
      </c>
      <c r="CR2" s="15">
        <f t="shared" si="1"/>
        <v>95</v>
      </c>
      <c r="CS2" s="15">
        <f t="shared" si="1"/>
        <v>96</v>
      </c>
      <c r="CT2" s="15">
        <f t="shared" si="1"/>
        <v>97</v>
      </c>
      <c r="CU2" s="15">
        <f t="shared" si="1"/>
        <v>98</v>
      </c>
      <c r="CV2" s="15">
        <f t="shared" si="1"/>
        <v>99</v>
      </c>
      <c r="CW2" s="15">
        <f t="shared" si="1"/>
        <v>100</v>
      </c>
      <c r="CX2" s="15">
        <f t="shared" si="1"/>
        <v>101</v>
      </c>
      <c r="CY2" s="15">
        <f t="shared" si="1"/>
        <v>102</v>
      </c>
      <c r="CZ2" s="15">
        <f t="shared" si="1"/>
        <v>103</v>
      </c>
      <c r="DA2" s="15">
        <f t="shared" si="1"/>
        <v>104</v>
      </c>
      <c r="DB2" s="15">
        <f t="shared" si="1"/>
        <v>105</v>
      </c>
      <c r="DC2" s="15">
        <f t="shared" si="1"/>
        <v>106</v>
      </c>
      <c r="DD2" s="15">
        <f t="shared" si="1"/>
        <v>107</v>
      </c>
      <c r="DE2" s="15">
        <f t="shared" si="1"/>
        <v>108</v>
      </c>
      <c r="DF2" s="15">
        <f t="shared" si="1"/>
        <v>109</v>
      </c>
      <c r="DG2" s="15">
        <f t="shared" si="1"/>
        <v>110</v>
      </c>
      <c r="DH2" s="15">
        <f t="shared" si="1"/>
        <v>111</v>
      </c>
      <c r="DI2" s="15">
        <f t="shared" si="1"/>
        <v>112</v>
      </c>
      <c r="DJ2" s="15">
        <f t="shared" si="1"/>
        <v>113</v>
      </c>
      <c r="DK2" s="15">
        <f t="shared" si="1"/>
        <v>114</v>
      </c>
      <c r="DL2" s="15">
        <f t="shared" si="1"/>
        <v>115</v>
      </c>
      <c r="DM2" s="15">
        <f t="shared" si="1"/>
        <v>116</v>
      </c>
      <c r="DN2" s="15">
        <f t="shared" si="1"/>
        <v>117</v>
      </c>
      <c r="DO2" s="15">
        <f t="shared" si="1"/>
        <v>118</v>
      </c>
      <c r="DP2" s="15">
        <f t="shared" si="1"/>
        <v>119</v>
      </c>
      <c r="DQ2" s="15">
        <f t="shared" si="1"/>
        <v>120</v>
      </c>
      <c r="DR2" s="15">
        <f t="shared" si="1"/>
        <v>121</v>
      </c>
      <c r="DS2" s="15">
        <f t="shared" si="1"/>
        <v>122</v>
      </c>
      <c r="DT2" s="15">
        <f t="shared" si="1"/>
        <v>123</v>
      </c>
      <c r="DU2" s="15">
        <f t="shared" si="1"/>
        <v>124</v>
      </c>
      <c r="DV2" s="15">
        <f t="shared" si="1"/>
        <v>125</v>
      </c>
      <c r="DW2" s="15">
        <f t="shared" si="1"/>
        <v>126</v>
      </c>
      <c r="DX2" s="15">
        <f t="shared" si="1"/>
        <v>127</v>
      </c>
      <c r="DY2" s="15">
        <f t="shared" si="1"/>
        <v>128</v>
      </c>
      <c r="DZ2" s="15">
        <f t="shared" si="1"/>
        <v>129</v>
      </c>
      <c r="EA2" s="15">
        <f t="shared" si="1"/>
        <v>130</v>
      </c>
      <c r="EB2" s="15">
        <f t="shared" si="1"/>
        <v>131</v>
      </c>
      <c r="EC2" s="15">
        <f t="shared" si="1"/>
        <v>132</v>
      </c>
      <c r="ED2" s="15">
        <f t="shared" si="1"/>
        <v>133</v>
      </c>
      <c r="EE2" s="15">
        <f t="shared" ref="EE2:EN2" si="2">COLUMN()-1</f>
        <v>134</v>
      </c>
      <c r="EF2" s="15">
        <f t="shared" si="2"/>
        <v>135</v>
      </c>
      <c r="EG2" s="15">
        <f t="shared" si="2"/>
        <v>136</v>
      </c>
      <c r="EH2" s="15">
        <f t="shared" si="2"/>
        <v>137</v>
      </c>
      <c r="EI2" s="15">
        <f t="shared" si="2"/>
        <v>138</v>
      </c>
      <c r="EJ2" s="15">
        <f t="shared" si="2"/>
        <v>139</v>
      </c>
      <c r="EK2" s="15">
        <f t="shared" si="2"/>
        <v>140</v>
      </c>
      <c r="EL2" s="15">
        <f t="shared" si="2"/>
        <v>141</v>
      </c>
      <c r="EM2" s="15">
        <f t="shared" si="2"/>
        <v>142</v>
      </c>
      <c r="EN2" s="15">
        <f t="shared" si="2"/>
        <v>143</v>
      </c>
    </row>
    <row r="3" spans="1:144" x14ac:dyDescent="0.15">
      <c r="A3" s="15" t="s">
        <v>43</v>
      </c>
      <c r="B3" s="16" t="s">
        <v>44</v>
      </c>
      <c r="C3" s="16" t="s">
        <v>45</v>
      </c>
      <c r="D3" s="16" t="s">
        <v>46</v>
      </c>
      <c r="E3" s="16" t="s">
        <v>47</v>
      </c>
      <c r="F3" s="16" t="s">
        <v>48</v>
      </c>
      <c r="G3" s="16" t="s">
        <v>49</v>
      </c>
      <c r="H3" s="83" t="s">
        <v>50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5"/>
      <c r="X3" s="89" t="s">
        <v>51</v>
      </c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/>
      <c r="DH3" s="82" t="s">
        <v>52</v>
      </c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  <c r="EN3" s="82"/>
    </row>
    <row r="4" spans="1:144" x14ac:dyDescent="0.15">
      <c r="A4" s="15" t="s">
        <v>53</v>
      </c>
      <c r="B4" s="17"/>
      <c r="C4" s="17"/>
      <c r="D4" s="17"/>
      <c r="E4" s="17"/>
      <c r="F4" s="17"/>
      <c r="G4" s="17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8"/>
      <c r="X4" s="82" t="s">
        <v>54</v>
      </c>
      <c r="Y4" s="82"/>
      <c r="Z4" s="82"/>
      <c r="AA4" s="82"/>
      <c r="AB4" s="82"/>
      <c r="AC4" s="82"/>
      <c r="AD4" s="82"/>
      <c r="AE4" s="82"/>
      <c r="AF4" s="82"/>
      <c r="AG4" s="82"/>
      <c r="AH4" s="82"/>
      <c r="AI4" s="82" t="s">
        <v>55</v>
      </c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 t="s">
        <v>56</v>
      </c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 t="s">
        <v>57</v>
      </c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 t="s">
        <v>58</v>
      </c>
      <c r="BQ4" s="82"/>
      <c r="BR4" s="82"/>
      <c r="BS4" s="82"/>
      <c r="BT4" s="82"/>
      <c r="BU4" s="82"/>
      <c r="BV4" s="82"/>
      <c r="BW4" s="82"/>
      <c r="BX4" s="82"/>
      <c r="BY4" s="82"/>
      <c r="BZ4" s="82"/>
      <c r="CA4" s="82" t="s">
        <v>59</v>
      </c>
      <c r="CB4" s="82"/>
      <c r="CC4" s="82"/>
      <c r="CD4" s="82"/>
      <c r="CE4" s="82"/>
      <c r="CF4" s="82"/>
      <c r="CG4" s="82"/>
      <c r="CH4" s="82"/>
      <c r="CI4" s="82"/>
      <c r="CJ4" s="82"/>
      <c r="CK4" s="82"/>
      <c r="CL4" s="82" t="s">
        <v>60</v>
      </c>
      <c r="CM4" s="82"/>
      <c r="CN4" s="82"/>
      <c r="CO4" s="82"/>
      <c r="CP4" s="82"/>
      <c r="CQ4" s="82"/>
      <c r="CR4" s="82"/>
      <c r="CS4" s="82"/>
      <c r="CT4" s="82"/>
      <c r="CU4" s="82"/>
      <c r="CV4" s="82"/>
      <c r="CW4" s="82" t="s">
        <v>61</v>
      </c>
      <c r="CX4" s="82"/>
      <c r="CY4" s="82"/>
      <c r="CZ4" s="82"/>
      <c r="DA4" s="82"/>
      <c r="DB4" s="82"/>
      <c r="DC4" s="82"/>
      <c r="DD4" s="82"/>
      <c r="DE4" s="82"/>
      <c r="DF4" s="82"/>
      <c r="DG4" s="82"/>
      <c r="DH4" s="82" t="s">
        <v>62</v>
      </c>
      <c r="DI4" s="82"/>
      <c r="DJ4" s="82"/>
      <c r="DK4" s="82"/>
      <c r="DL4" s="82"/>
      <c r="DM4" s="82"/>
      <c r="DN4" s="82"/>
      <c r="DO4" s="82"/>
      <c r="DP4" s="82"/>
      <c r="DQ4" s="82"/>
      <c r="DR4" s="82"/>
      <c r="DS4" s="82" t="s">
        <v>63</v>
      </c>
      <c r="DT4" s="82"/>
      <c r="DU4" s="82"/>
      <c r="DV4" s="82"/>
      <c r="DW4" s="82"/>
      <c r="DX4" s="82"/>
      <c r="DY4" s="82"/>
      <c r="DZ4" s="82"/>
      <c r="EA4" s="82"/>
      <c r="EB4" s="82"/>
      <c r="EC4" s="82"/>
      <c r="ED4" s="82" t="s">
        <v>64</v>
      </c>
      <c r="EE4" s="82"/>
      <c r="EF4" s="82"/>
      <c r="EG4" s="82"/>
      <c r="EH4" s="82"/>
      <c r="EI4" s="82"/>
      <c r="EJ4" s="82"/>
      <c r="EK4" s="82"/>
      <c r="EL4" s="82"/>
      <c r="EM4" s="82"/>
      <c r="EN4" s="82"/>
    </row>
    <row r="5" spans="1:144" x14ac:dyDescent="0.15">
      <c r="A5" s="15" t="s">
        <v>65</v>
      </c>
      <c r="B5" s="18"/>
      <c r="C5" s="18"/>
      <c r="D5" s="18"/>
      <c r="E5" s="18"/>
      <c r="F5" s="18"/>
      <c r="G5" s="18"/>
      <c r="H5" s="19" t="s">
        <v>66</v>
      </c>
      <c r="I5" s="19" t="s">
        <v>67</v>
      </c>
      <c r="J5" s="19" t="s">
        <v>68</v>
      </c>
      <c r="K5" s="19" t="s">
        <v>69</v>
      </c>
      <c r="L5" s="19" t="s">
        <v>70</v>
      </c>
      <c r="M5" s="19" t="s">
        <v>5</v>
      </c>
      <c r="N5" s="19" t="s">
        <v>71</v>
      </c>
      <c r="O5" s="19" t="s">
        <v>72</v>
      </c>
      <c r="P5" s="19" t="s">
        <v>73</v>
      </c>
      <c r="Q5" s="19" t="s">
        <v>74</v>
      </c>
      <c r="R5" s="19" t="s">
        <v>75</v>
      </c>
      <c r="S5" s="19" t="s">
        <v>76</v>
      </c>
      <c r="T5" s="19" t="s">
        <v>77</v>
      </c>
      <c r="U5" s="19" t="s">
        <v>78</v>
      </c>
      <c r="V5" s="19" t="s">
        <v>79</v>
      </c>
      <c r="W5" s="19" t="s">
        <v>80</v>
      </c>
      <c r="X5" s="19" t="s">
        <v>81</v>
      </c>
      <c r="Y5" s="19" t="s">
        <v>82</v>
      </c>
      <c r="Z5" s="19" t="s">
        <v>83</v>
      </c>
      <c r="AA5" s="19" t="s">
        <v>84</v>
      </c>
      <c r="AB5" s="19" t="s">
        <v>85</v>
      </c>
      <c r="AC5" s="19" t="s">
        <v>86</v>
      </c>
      <c r="AD5" s="19" t="s">
        <v>87</v>
      </c>
      <c r="AE5" s="19" t="s">
        <v>88</v>
      </c>
      <c r="AF5" s="19" t="s">
        <v>89</v>
      </c>
      <c r="AG5" s="19" t="s">
        <v>90</v>
      </c>
      <c r="AH5" s="19" t="s">
        <v>29</v>
      </c>
      <c r="AI5" s="19" t="s">
        <v>81</v>
      </c>
      <c r="AJ5" s="19" t="s">
        <v>82</v>
      </c>
      <c r="AK5" s="19" t="s">
        <v>83</v>
      </c>
      <c r="AL5" s="19" t="s">
        <v>84</v>
      </c>
      <c r="AM5" s="19" t="s">
        <v>85</v>
      </c>
      <c r="AN5" s="19" t="s">
        <v>86</v>
      </c>
      <c r="AO5" s="19" t="s">
        <v>87</v>
      </c>
      <c r="AP5" s="19" t="s">
        <v>88</v>
      </c>
      <c r="AQ5" s="19" t="s">
        <v>89</v>
      </c>
      <c r="AR5" s="19" t="s">
        <v>90</v>
      </c>
      <c r="AS5" s="19" t="s">
        <v>91</v>
      </c>
      <c r="AT5" s="19" t="s">
        <v>81</v>
      </c>
      <c r="AU5" s="19" t="s">
        <v>82</v>
      </c>
      <c r="AV5" s="19" t="s">
        <v>83</v>
      </c>
      <c r="AW5" s="19" t="s">
        <v>84</v>
      </c>
      <c r="AX5" s="19" t="s">
        <v>85</v>
      </c>
      <c r="AY5" s="19" t="s">
        <v>86</v>
      </c>
      <c r="AZ5" s="19" t="s">
        <v>87</v>
      </c>
      <c r="BA5" s="19" t="s">
        <v>88</v>
      </c>
      <c r="BB5" s="19" t="s">
        <v>89</v>
      </c>
      <c r="BC5" s="19" t="s">
        <v>90</v>
      </c>
      <c r="BD5" s="19" t="s">
        <v>91</v>
      </c>
      <c r="BE5" s="19" t="s">
        <v>81</v>
      </c>
      <c r="BF5" s="19" t="s">
        <v>82</v>
      </c>
      <c r="BG5" s="19" t="s">
        <v>83</v>
      </c>
      <c r="BH5" s="19" t="s">
        <v>84</v>
      </c>
      <c r="BI5" s="19" t="s">
        <v>85</v>
      </c>
      <c r="BJ5" s="19" t="s">
        <v>86</v>
      </c>
      <c r="BK5" s="19" t="s">
        <v>87</v>
      </c>
      <c r="BL5" s="19" t="s">
        <v>88</v>
      </c>
      <c r="BM5" s="19" t="s">
        <v>89</v>
      </c>
      <c r="BN5" s="19" t="s">
        <v>90</v>
      </c>
      <c r="BO5" s="19" t="s">
        <v>91</v>
      </c>
      <c r="BP5" s="19" t="s">
        <v>81</v>
      </c>
      <c r="BQ5" s="19" t="s">
        <v>82</v>
      </c>
      <c r="BR5" s="19" t="s">
        <v>83</v>
      </c>
      <c r="BS5" s="19" t="s">
        <v>84</v>
      </c>
      <c r="BT5" s="19" t="s">
        <v>85</v>
      </c>
      <c r="BU5" s="19" t="s">
        <v>86</v>
      </c>
      <c r="BV5" s="19" t="s">
        <v>87</v>
      </c>
      <c r="BW5" s="19" t="s">
        <v>88</v>
      </c>
      <c r="BX5" s="19" t="s">
        <v>89</v>
      </c>
      <c r="BY5" s="19" t="s">
        <v>90</v>
      </c>
      <c r="BZ5" s="19" t="s">
        <v>91</v>
      </c>
      <c r="CA5" s="19" t="s">
        <v>81</v>
      </c>
      <c r="CB5" s="19" t="s">
        <v>82</v>
      </c>
      <c r="CC5" s="19" t="s">
        <v>83</v>
      </c>
      <c r="CD5" s="19" t="s">
        <v>84</v>
      </c>
      <c r="CE5" s="19" t="s">
        <v>85</v>
      </c>
      <c r="CF5" s="19" t="s">
        <v>86</v>
      </c>
      <c r="CG5" s="19" t="s">
        <v>87</v>
      </c>
      <c r="CH5" s="19" t="s">
        <v>88</v>
      </c>
      <c r="CI5" s="19" t="s">
        <v>89</v>
      </c>
      <c r="CJ5" s="19" t="s">
        <v>90</v>
      </c>
      <c r="CK5" s="19" t="s">
        <v>91</v>
      </c>
      <c r="CL5" s="19" t="s">
        <v>81</v>
      </c>
      <c r="CM5" s="19" t="s">
        <v>82</v>
      </c>
      <c r="CN5" s="19" t="s">
        <v>83</v>
      </c>
      <c r="CO5" s="19" t="s">
        <v>84</v>
      </c>
      <c r="CP5" s="19" t="s">
        <v>85</v>
      </c>
      <c r="CQ5" s="19" t="s">
        <v>86</v>
      </c>
      <c r="CR5" s="19" t="s">
        <v>87</v>
      </c>
      <c r="CS5" s="19" t="s">
        <v>88</v>
      </c>
      <c r="CT5" s="19" t="s">
        <v>89</v>
      </c>
      <c r="CU5" s="19" t="s">
        <v>90</v>
      </c>
      <c r="CV5" s="19" t="s">
        <v>91</v>
      </c>
      <c r="CW5" s="19" t="s">
        <v>81</v>
      </c>
      <c r="CX5" s="19" t="s">
        <v>82</v>
      </c>
      <c r="CY5" s="19" t="s">
        <v>83</v>
      </c>
      <c r="CZ5" s="19" t="s">
        <v>84</v>
      </c>
      <c r="DA5" s="19" t="s">
        <v>85</v>
      </c>
      <c r="DB5" s="19" t="s">
        <v>86</v>
      </c>
      <c r="DC5" s="19" t="s">
        <v>87</v>
      </c>
      <c r="DD5" s="19" t="s">
        <v>88</v>
      </c>
      <c r="DE5" s="19" t="s">
        <v>89</v>
      </c>
      <c r="DF5" s="19" t="s">
        <v>90</v>
      </c>
      <c r="DG5" s="19" t="s">
        <v>91</v>
      </c>
      <c r="DH5" s="19" t="s">
        <v>81</v>
      </c>
      <c r="DI5" s="19" t="s">
        <v>82</v>
      </c>
      <c r="DJ5" s="19" t="s">
        <v>83</v>
      </c>
      <c r="DK5" s="19" t="s">
        <v>84</v>
      </c>
      <c r="DL5" s="19" t="s">
        <v>85</v>
      </c>
      <c r="DM5" s="19" t="s">
        <v>86</v>
      </c>
      <c r="DN5" s="19" t="s">
        <v>87</v>
      </c>
      <c r="DO5" s="19" t="s">
        <v>88</v>
      </c>
      <c r="DP5" s="19" t="s">
        <v>89</v>
      </c>
      <c r="DQ5" s="19" t="s">
        <v>90</v>
      </c>
      <c r="DR5" s="19" t="s">
        <v>91</v>
      </c>
      <c r="DS5" s="19" t="s">
        <v>81</v>
      </c>
      <c r="DT5" s="19" t="s">
        <v>82</v>
      </c>
      <c r="DU5" s="19" t="s">
        <v>83</v>
      </c>
      <c r="DV5" s="19" t="s">
        <v>84</v>
      </c>
      <c r="DW5" s="19" t="s">
        <v>85</v>
      </c>
      <c r="DX5" s="19" t="s">
        <v>86</v>
      </c>
      <c r="DY5" s="19" t="s">
        <v>87</v>
      </c>
      <c r="DZ5" s="19" t="s">
        <v>88</v>
      </c>
      <c r="EA5" s="19" t="s">
        <v>89</v>
      </c>
      <c r="EB5" s="19" t="s">
        <v>90</v>
      </c>
      <c r="EC5" s="19" t="s">
        <v>91</v>
      </c>
      <c r="ED5" s="19" t="s">
        <v>81</v>
      </c>
      <c r="EE5" s="19" t="s">
        <v>82</v>
      </c>
      <c r="EF5" s="19" t="s">
        <v>83</v>
      </c>
      <c r="EG5" s="19" t="s">
        <v>84</v>
      </c>
      <c r="EH5" s="19" t="s">
        <v>85</v>
      </c>
      <c r="EI5" s="19" t="s">
        <v>86</v>
      </c>
      <c r="EJ5" s="19" t="s">
        <v>87</v>
      </c>
      <c r="EK5" s="19" t="s">
        <v>88</v>
      </c>
      <c r="EL5" s="19" t="s">
        <v>89</v>
      </c>
      <c r="EM5" s="19" t="s">
        <v>90</v>
      </c>
      <c r="EN5" s="19" t="s">
        <v>91</v>
      </c>
    </row>
    <row r="6" spans="1:144" s="23" customFormat="1" x14ac:dyDescent="0.15">
      <c r="A6" s="15" t="s">
        <v>92</v>
      </c>
      <c r="B6" s="20">
        <f>B7</f>
        <v>2022</v>
      </c>
      <c r="C6" s="20">
        <f t="shared" ref="C6:W6" si="3">C7</f>
        <v>52019</v>
      </c>
      <c r="D6" s="20">
        <f t="shared" si="3"/>
        <v>46</v>
      </c>
      <c r="E6" s="20">
        <f t="shared" si="3"/>
        <v>1</v>
      </c>
      <c r="F6" s="20">
        <f t="shared" si="3"/>
        <v>0</v>
      </c>
      <c r="G6" s="20">
        <f t="shared" si="3"/>
        <v>1</v>
      </c>
      <c r="H6" s="20" t="str">
        <f t="shared" si="3"/>
        <v>秋田県　秋田市</v>
      </c>
      <c r="I6" s="20" t="str">
        <f t="shared" si="3"/>
        <v>法適用</v>
      </c>
      <c r="J6" s="20" t="str">
        <f t="shared" si="3"/>
        <v>水道事業</v>
      </c>
      <c r="K6" s="20" t="str">
        <f t="shared" si="3"/>
        <v>末端給水事業</v>
      </c>
      <c r="L6" s="20" t="str">
        <f t="shared" si="3"/>
        <v>A2</v>
      </c>
      <c r="M6" s="20" t="str">
        <f t="shared" si="3"/>
        <v>自治体職員</v>
      </c>
      <c r="N6" s="21" t="str">
        <f t="shared" si="3"/>
        <v>-</v>
      </c>
      <c r="O6" s="21">
        <f t="shared" si="3"/>
        <v>66.69</v>
      </c>
      <c r="P6" s="21">
        <f t="shared" si="3"/>
        <v>99.68</v>
      </c>
      <c r="Q6" s="21">
        <f t="shared" si="3"/>
        <v>2860</v>
      </c>
      <c r="R6" s="21">
        <f t="shared" si="3"/>
        <v>300470</v>
      </c>
      <c r="S6" s="21">
        <f t="shared" si="3"/>
        <v>906.07</v>
      </c>
      <c r="T6" s="21">
        <f t="shared" si="3"/>
        <v>331.62</v>
      </c>
      <c r="U6" s="21">
        <f t="shared" si="3"/>
        <v>297629</v>
      </c>
      <c r="V6" s="21">
        <f t="shared" si="3"/>
        <v>293.12</v>
      </c>
      <c r="W6" s="21">
        <f t="shared" si="3"/>
        <v>1015.38</v>
      </c>
      <c r="X6" s="22">
        <f>IF(X7="",NA(),X7)</f>
        <v>114.17</v>
      </c>
      <c r="Y6" s="22">
        <f t="shared" ref="Y6:AG6" si="4">IF(Y7="",NA(),Y7)</f>
        <v>113.08</v>
      </c>
      <c r="Z6" s="22">
        <f t="shared" si="4"/>
        <v>115.19</v>
      </c>
      <c r="AA6" s="22">
        <f t="shared" si="4"/>
        <v>118.26</v>
      </c>
      <c r="AB6" s="22">
        <f t="shared" si="4"/>
        <v>114.23</v>
      </c>
      <c r="AC6" s="22">
        <f t="shared" si="4"/>
        <v>115.41</v>
      </c>
      <c r="AD6" s="22">
        <f t="shared" si="4"/>
        <v>113.57</v>
      </c>
      <c r="AE6" s="22">
        <f t="shared" si="4"/>
        <v>112.59</v>
      </c>
      <c r="AF6" s="22">
        <f t="shared" si="4"/>
        <v>113.87</v>
      </c>
      <c r="AG6" s="22">
        <f t="shared" si="4"/>
        <v>110.04</v>
      </c>
      <c r="AH6" s="21" t="str">
        <f>IF(AH7="","",IF(AH7="-","【-】","【"&amp;SUBSTITUTE(TEXT(AH7,"#,##0.00"),"-","△")&amp;"】"))</f>
        <v>【108.70】</v>
      </c>
      <c r="AI6" s="21">
        <f>IF(AI7="",NA(),AI7)</f>
        <v>0</v>
      </c>
      <c r="AJ6" s="21">
        <f t="shared" ref="AJ6:AR6" si="5">IF(AJ7="",NA(),AJ7)</f>
        <v>0</v>
      </c>
      <c r="AK6" s="21">
        <f t="shared" si="5"/>
        <v>0</v>
      </c>
      <c r="AL6" s="21">
        <f t="shared" si="5"/>
        <v>0</v>
      </c>
      <c r="AM6" s="21">
        <f t="shared" si="5"/>
        <v>0</v>
      </c>
      <c r="AN6" s="21">
        <f t="shared" si="5"/>
        <v>0</v>
      </c>
      <c r="AO6" s="21">
        <f t="shared" si="5"/>
        <v>0</v>
      </c>
      <c r="AP6" s="21">
        <f t="shared" si="5"/>
        <v>0</v>
      </c>
      <c r="AQ6" s="21">
        <f t="shared" si="5"/>
        <v>0</v>
      </c>
      <c r="AR6" s="22">
        <f t="shared" si="5"/>
        <v>0.13</v>
      </c>
      <c r="AS6" s="21" t="str">
        <f>IF(AS7="","",IF(AS7="-","【-】","【"&amp;SUBSTITUTE(TEXT(AS7,"#,##0.00"),"-","△")&amp;"】"))</f>
        <v>【1.34】</v>
      </c>
      <c r="AT6" s="22">
        <f>IF(AT7="",NA(),AT7)</f>
        <v>429.43</v>
      </c>
      <c r="AU6" s="22">
        <f t="shared" ref="AU6:BC6" si="6">IF(AU7="",NA(),AU7)</f>
        <v>433.01</v>
      </c>
      <c r="AV6" s="22">
        <f t="shared" si="6"/>
        <v>505.06</v>
      </c>
      <c r="AW6" s="22">
        <f t="shared" si="6"/>
        <v>547.69000000000005</v>
      </c>
      <c r="AX6" s="22">
        <f t="shared" si="6"/>
        <v>571.24</v>
      </c>
      <c r="AY6" s="22">
        <f t="shared" si="6"/>
        <v>258.22000000000003</v>
      </c>
      <c r="AZ6" s="22">
        <f t="shared" si="6"/>
        <v>250.03</v>
      </c>
      <c r="BA6" s="22">
        <f t="shared" si="6"/>
        <v>239.45</v>
      </c>
      <c r="BB6" s="22">
        <f t="shared" si="6"/>
        <v>246.01</v>
      </c>
      <c r="BC6" s="22">
        <f t="shared" si="6"/>
        <v>297.54000000000002</v>
      </c>
      <c r="BD6" s="21" t="str">
        <f>IF(BD7="","",IF(BD7="-","【-】","【"&amp;SUBSTITUTE(TEXT(BD7,"#,##0.00"),"-","△")&amp;"】"))</f>
        <v>【252.29】</v>
      </c>
      <c r="BE6" s="22">
        <f>IF(BE7="",NA(),BE7)</f>
        <v>387.32</v>
      </c>
      <c r="BF6" s="22">
        <f t="shared" ref="BF6:BN6" si="7">IF(BF7="",NA(),BF7)</f>
        <v>383.07</v>
      </c>
      <c r="BG6" s="22">
        <f t="shared" si="7"/>
        <v>379.01</v>
      </c>
      <c r="BH6" s="22">
        <f t="shared" si="7"/>
        <v>373.51</v>
      </c>
      <c r="BI6" s="22">
        <f t="shared" si="7"/>
        <v>373.43</v>
      </c>
      <c r="BJ6" s="22">
        <f t="shared" si="7"/>
        <v>255.12</v>
      </c>
      <c r="BK6" s="22">
        <f t="shared" si="7"/>
        <v>254.19</v>
      </c>
      <c r="BL6" s="22">
        <f t="shared" si="7"/>
        <v>259.56</v>
      </c>
      <c r="BM6" s="22">
        <f t="shared" si="7"/>
        <v>248.92</v>
      </c>
      <c r="BN6" s="22">
        <f t="shared" si="7"/>
        <v>294.73</v>
      </c>
      <c r="BO6" s="21" t="str">
        <f>IF(BO7="","",IF(BO7="-","【-】","【"&amp;SUBSTITUTE(TEXT(BO7,"#,##0.00"),"-","△")&amp;"】"))</f>
        <v>【268.07】</v>
      </c>
      <c r="BP6" s="22">
        <f>IF(BP7="",NA(),BP7)</f>
        <v>112.2</v>
      </c>
      <c r="BQ6" s="22">
        <f t="shared" ref="BQ6:BY6" si="8">IF(BQ7="",NA(),BQ7)</f>
        <v>110.34</v>
      </c>
      <c r="BR6" s="22">
        <f t="shared" si="8"/>
        <v>112.31</v>
      </c>
      <c r="BS6" s="22">
        <f t="shared" si="8"/>
        <v>114.99</v>
      </c>
      <c r="BT6" s="22">
        <f t="shared" si="8"/>
        <v>110.86</v>
      </c>
      <c r="BU6" s="22">
        <f t="shared" si="8"/>
        <v>109.12</v>
      </c>
      <c r="BV6" s="22">
        <f t="shared" si="8"/>
        <v>107.42</v>
      </c>
      <c r="BW6" s="22">
        <f t="shared" si="8"/>
        <v>105.07</v>
      </c>
      <c r="BX6" s="22">
        <f t="shared" si="8"/>
        <v>107.54</v>
      </c>
      <c r="BY6" s="22">
        <f t="shared" si="8"/>
        <v>99.41</v>
      </c>
      <c r="BZ6" s="21" t="str">
        <f>IF(BZ7="","",IF(BZ7="-","【-】","【"&amp;SUBSTITUTE(TEXT(BZ7,"#,##0.00"),"-","△")&amp;"】"))</f>
        <v>【97.47】</v>
      </c>
      <c r="CA6" s="22">
        <f>IF(CA7="",NA(),CA7)</f>
        <v>169.6</v>
      </c>
      <c r="CB6" s="22">
        <f t="shared" ref="CB6:CJ6" si="9">IF(CB7="",NA(),CB7)</f>
        <v>172.45</v>
      </c>
      <c r="CC6" s="22">
        <f t="shared" si="9"/>
        <v>167.94</v>
      </c>
      <c r="CD6" s="22">
        <f t="shared" si="9"/>
        <v>164.78</v>
      </c>
      <c r="CE6" s="22">
        <f t="shared" si="9"/>
        <v>171.57</v>
      </c>
      <c r="CF6" s="22">
        <f t="shared" si="9"/>
        <v>153.88</v>
      </c>
      <c r="CG6" s="22">
        <f t="shared" si="9"/>
        <v>157.19</v>
      </c>
      <c r="CH6" s="22">
        <f t="shared" si="9"/>
        <v>153.71</v>
      </c>
      <c r="CI6" s="22">
        <f t="shared" si="9"/>
        <v>155.9</v>
      </c>
      <c r="CJ6" s="22">
        <f t="shared" si="9"/>
        <v>170.87</v>
      </c>
      <c r="CK6" s="21" t="str">
        <f>IF(CK7="","",IF(CK7="-","【-】","【"&amp;SUBSTITUTE(TEXT(CK7,"#,##0.00"),"-","△")&amp;"】"))</f>
        <v>【174.75】</v>
      </c>
      <c r="CL6" s="22">
        <f>IF(CL7="",NA(),CL7)</f>
        <v>49.12</v>
      </c>
      <c r="CM6" s="22">
        <f t="shared" ref="CM6:CU6" si="10">IF(CM7="",NA(),CM7)</f>
        <v>48.97</v>
      </c>
      <c r="CN6" s="22">
        <f t="shared" si="10"/>
        <v>49.09</v>
      </c>
      <c r="CO6" s="22">
        <f t="shared" si="10"/>
        <v>48.42</v>
      </c>
      <c r="CP6" s="22">
        <f t="shared" si="10"/>
        <v>47.55</v>
      </c>
      <c r="CQ6" s="22">
        <f t="shared" si="10"/>
        <v>63.53</v>
      </c>
      <c r="CR6" s="22">
        <f t="shared" si="10"/>
        <v>63.16</v>
      </c>
      <c r="CS6" s="22">
        <f t="shared" si="10"/>
        <v>64.41</v>
      </c>
      <c r="CT6" s="22">
        <f t="shared" si="10"/>
        <v>64.11</v>
      </c>
      <c r="CU6" s="22">
        <f t="shared" si="10"/>
        <v>61.56</v>
      </c>
      <c r="CV6" s="21" t="str">
        <f>IF(CV7="","",IF(CV7="-","【-】","【"&amp;SUBSTITUTE(TEXT(CV7,"#,##0.00"),"-","△")&amp;"】"))</f>
        <v>【59.97】</v>
      </c>
      <c r="CW6" s="22">
        <f>IF(CW7="",NA(),CW7)</f>
        <v>91.97</v>
      </c>
      <c r="CX6" s="22">
        <f t="shared" ref="CX6:DF6" si="11">IF(CX7="",NA(),CX7)</f>
        <v>91.19</v>
      </c>
      <c r="CY6" s="22">
        <f t="shared" si="11"/>
        <v>91.24</v>
      </c>
      <c r="CZ6" s="22">
        <f t="shared" si="11"/>
        <v>91.83</v>
      </c>
      <c r="DA6" s="22">
        <f t="shared" si="11"/>
        <v>91.9</v>
      </c>
      <c r="DB6" s="22">
        <f t="shared" si="11"/>
        <v>91.58</v>
      </c>
      <c r="DC6" s="22">
        <f t="shared" si="11"/>
        <v>91.48</v>
      </c>
      <c r="DD6" s="22">
        <f t="shared" si="11"/>
        <v>91.64</v>
      </c>
      <c r="DE6" s="22">
        <f t="shared" si="11"/>
        <v>92.09</v>
      </c>
      <c r="DF6" s="22">
        <f t="shared" si="11"/>
        <v>90.11</v>
      </c>
      <c r="DG6" s="21" t="str">
        <f>IF(DG7="","",IF(DG7="-","【-】","【"&amp;SUBSTITUTE(TEXT(DG7,"#,##0.00"),"-","△")&amp;"】"))</f>
        <v>【89.76】</v>
      </c>
      <c r="DH6" s="22">
        <f>IF(DH7="",NA(),DH7)</f>
        <v>50.08</v>
      </c>
      <c r="DI6" s="22">
        <f t="shared" ref="DI6:DQ6" si="12">IF(DI7="",NA(),DI7)</f>
        <v>51.03</v>
      </c>
      <c r="DJ6" s="22">
        <f t="shared" si="12"/>
        <v>51.95</v>
      </c>
      <c r="DK6" s="22">
        <f t="shared" si="12"/>
        <v>53.04</v>
      </c>
      <c r="DL6" s="22">
        <f t="shared" si="12"/>
        <v>53.63</v>
      </c>
      <c r="DM6" s="22">
        <f t="shared" si="12"/>
        <v>50.41</v>
      </c>
      <c r="DN6" s="22">
        <f t="shared" si="12"/>
        <v>51.13</v>
      </c>
      <c r="DO6" s="22">
        <f t="shared" si="12"/>
        <v>51.62</v>
      </c>
      <c r="DP6" s="22">
        <f t="shared" si="12"/>
        <v>52.16</v>
      </c>
      <c r="DQ6" s="22">
        <f t="shared" si="12"/>
        <v>51.49</v>
      </c>
      <c r="DR6" s="21" t="str">
        <f>IF(DR7="","",IF(DR7="-","【-】","【"&amp;SUBSTITUTE(TEXT(DR7,"#,##0.00"),"-","△")&amp;"】"))</f>
        <v>【51.51】</v>
      </c>
      <c r="DS6" s="22">
        <f>IF(DS7="",NA(),DS7)</f>
        <v>5.64</v>
      </c>
      <c r="DT6" s="22">
        <f t="shared" ref="DT6:EB6" si="13">IF(DT7="",NA(),DT7)</f>
        <v>6.52</v>
      </c>
      <c r="DU6" s="22">
        <f t="shared" si="13"/>
        <v>6.97</v>
      </c>
      <c r="DV6" s="22">
        <f t="shared" si="13"/>
        <v>10.14</v>
      </c>
      <c r="DW6" s="22">
        <f t="shared" si="13"/>
        <v>10.39</v>
      </c>
      <c r="DX6" s="22">
        <f t="shared" si="13"/>
        <v>20.36</v>
      </c>
      <c r="DY6" s="22">
        <f t="shared" si="13"/>
        <v>22.41</v>
      </c>
      <c r="DZ6" s="22">
        <f t="shared" si="13"/>
        <v>23.68</v>
      </c>
      <c r="EA6" s="22">
        <f t="shared" si="13"/>
        <v>25.76</v>
      </c>
      <c r="EB6" s="22">
        <f t="shared" si="13"/>
        <v>25.18</v>
      </c>
      <c r="EC6" s="21" t="str">
        <f>IF(EC7="","",IF(EC7="-","【-】","【"&amp;SUBSTITUTE(TEXT(EC7,"#,##0.00"),"-","△")&amp;"】"))</f>
        <v>【23.75】</v>
      </c>
      <c r="ED6" s="22">
        <f>IF(ED7="",NA(),ED7)</f>
        <v>1.1599999999999999</v>
      </c>
      <c r="EE6" s="22">
        <f t="shared" ref="EE6:EM6" si="14">IF(EE7="",NA(),EE7)</f>
        <v>1.1299999999999999</v>
      </c>
      <c r="EF6" s="22">
        <f t="shared" si="14"/>
        <v>1.1499999999999999</v>
      </c>
      <c r="EG6" s="22">
        <f t="shared" si="14"/>
        <v>1.07</v>
      </c>
      <c r="EH6" s="22">
        <f t="shared" si="14"/>
        <v>1.23</v>
      </c>
      <c r="EI6" s="22">
        <f t="shared" si="14"/>
        <v>0.75</v>
      </c>
      <c r="EJ6" s="22">
        <f t="shared" si="14"/>
        <v>0.73</v>
      </c>
      <c r="EK6" s="22">
        <f t="shared" si="14"/>
        <v>0.79</v>
      </c>
      <c r="EL6" s="22">
        <f t="shared" si="14"/>
        <v>0.75</v>
      </c>
      <c r="EM6" s="22">
        <f t="shared" si="14"/>
        <v>0.67</v>
      </c>
      <c r="EN6" s="21" t="str">
        <f>IF(EN7="","",IF(EN7="-","【-】","【"&amp;SUBSTITUTE(TEXT(EN7,"#,##0.00"),"-","△")&amp;"】"))</f>
        <v>【0.67】</v>
      </c>
    </row>
    <row r="7" spans="1:144" s="23" customFormat="1" x14ac:dyDescent="0.15">
      <c r="A7" s="15"/>
      <c r="B7" s="24">
        <v>2022</v>
      </c>
      <c r="C7" s="24">
        <v>52019</v>
      </c>
      <c r="D7" s="24">
        <v>46</v>
      </c>
      <c r="E7" s="24">
        <v>1</v>
      </c>
      <c r="F7" s="24">
        <v>0</v>
      </c>
      <c r="G7" s="24">
        <v>1</v>
      </c>
      <c r="H7" s="24" t="s">
        <v>93</v>
      </c>
      <c r="I7" s="24" t="s">
        <v>94</v>
      </c>
      <c r="J7" s="24" t="s">
        <v>95</v>
      </c>
      <c r="K7" s="24" t="s">
        <v>96</v>
      </c>
      <c r="L7" s="24" t="s">
        <v>97</v>
      </c>
      <c r="M7" s="24" t="s">
        <v>98</v>
      </c>
      <c r="N7" s="25" t="s">
        <v>99</v>
      </c>
      <c r="O7" s="25">
        <v>66.69</v>
      </c>
      <c r="P7" s="25">
        <v>99.68</v>
      </c>
      <c r="Q7" s="25">
        <v>2860</v>
      </c>
      <c r="R7" s="25">
        <v>300470</v>
      </c>
      <c r="S7" s="25">
        <v>906.07</v>
      </c>
      <c r="T7" s="25">
        <v>331.62</v>
      </c>
      <c r="U7" s="25">
        <v>297629</v>
      </c>
      <c r="V7" s="25">
        <v>293.12</v>
      </c>
      <c r="W7" s="25">
        <v>1015.38</v>
      </c>
      <c r="X7" s="25">
        <v>114.17</v>
      </c>
      <c r="Y7" s="25">
        <v>113.08</v>
      </c>
      <c r="Z7" s="25">
        <v>115.19</v>
      </c>
      <c r="AA7" s="25">
        <v>118.26</v>
      </c>
      <c r="AB7" s="25">
        <v>114.23</v>
      </c>
      <c r="AC7" s="25">
        <v>115.41</v>
      </c>
      <c r="AD7" s="25">
        <v>113.57</v>
      </c>
      <c r="AE7" s="25">
        <v>112.59</v>
      </c>
      <c r="AF7" s="25">
        <v>113.87</v>
      </c>
      <c r="AG7" s="25">
        <v>110.04</v>
      </c>
      <c r="AH7" s="25">
        <v>108.7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0</v>
      </c>
      <c r="AP7" s="25">
        <v>0</v>
      </c>
      <c r="AQ7" s="25">
        <v>0</v>
      </c>
      <c r="AR7" s="25">
        <v>0.13</v>
      </c>
      <c r="AS7" s="25">
        <v>1.34</v>
      </c>
      <c r="AT7" s="25">
        <v>429.43</v>
      </c>
      <c r="AU7" s="25">
        <v>433.01</v>
      </c>
      <c r="AV7" s="25">
        <v>505.06</v>
      </c>
      <c r="AW7" s="25">
        <v>547.69000000000005</v>
      </c>
      <c r="AX7" s="25">
        <v>571.24</v>
      </c>
      <c r="AY7" s="25">
        <v>258.22000000000003</v>
      </c>
      <c r="AZ7" s="25">
        <v>250.03</v>
      </c>
      <c r="BA7" s="25">
        <v>239.45</v>
      </c>
      <c r="BB7" s="25">
        <v>246.01</v>
      </c>
      <c r="BC7" s="25">
        <v>297.54000000000002</v>
      </c>
      <c r="BD7" s="25">
        <v>252.29</v>
      </c>
      <c r="BE7" s="25">
        <v>387.32</v>
      </c>
      <c r="BF7" s="25">
        <v>383.07</v>
      </c>
      <c r="BG7" s="25">
        <v>379.01</v>
      </c>
      <c r="BH7" s="25">
        <v>373.51</v>
      </c>
      <c r="BI7" s="25">
        <v>373.43</v>
      </c>
      <c r="BJ7" s="25">
        <v>255.12</v>
      </c>
      <c r="BK7" s="25">
        <v>254.19</v>
      </c>
      <c r="BL7" s="25">
        <v>259.56</v>
      </c>
      <c r="BM7" s="25">
        <v>248.92</v>
      </c>
      <c r="BN7" s="25">
        <v>294.73</v>
      </c>
      <c r="BO7" s="25">
        <v>268.07</v>
      </c>
      <c r="BP7" s="25">
        <v>112.2</v>
      </c>
      <c r="BQ7" s="25">
        <v>110.34</v>
      </c>
      <c r="BR7" s="25">
        <v>112.31</v>
      </c>
      <c r="BS7" s="25">
        <v>114.99</v>
      </c>
      <c r="BT7" s="25">
        <v>110.86</v>
      </c>
      <c r="BU7" s="25">
        <v>109.12</v>
      </c>
      <c r="BV7" s="25">
        <v>107.42</v>
      </c>
      <c r="BW7" s="25">
        <v>105.07</v>
      </c>
      <c r="BX7" s="25">
        <v>107.54</v>
      </c>
      <c r="BY7" s="25">
        <v>99.41</v>
      </c>
      <c r="BZ7" s="25">
        <v>97.47</v>
      </c>
      <c r="CA7" s="25">
        <v>169.6</v>
      </c>
      <c r="CB7" s="25">
        <v>172.45</v>
      </c>
      <c r="CC7" s="25">
        <v>167.94</v>
      </c>
      <c r="CD7" s="25">
        <v>164.78</v>
      </c>
      <c r="CE7" s="25">
        <v>171.57</v>
      </c>
      <c r="CF7" s="25">
        <v>153.88</v>
      </c>
      <c r="CG7" s="25">
        <v>157.19</v>
      </c>
      <c r="CH7" s="25">
        <v>153.71</v>
      </c>
      <c r="CI7" s="25">
        <v>155.9</v>
      </c>
      <c r="CJ7" s="25">
        <v>170.87</v>
      </c>
      <c r="CK7" s="25">
        <v>174.75</v>
      </c>
      <c r="CL7" s="25">
        <v>49.12</v>
      </c>
      <c r="CM7" s="25">
        <v>48.97</v>
      </c>
      <c r="CN7" s="25">
        <v>49.09</v>
      </c>
      <c r="CO7" s="25">
        <v>48.42</v>
      </c>
      <c r="CP7" s="25">
        <v>47.55</v>
      </c>
      <c r="CQ7" s="25">
        <v>63.53</v>
      </c>
      <c r="CR7" s="25">
        <v>63.16</v>
      </c>
      <c r="CS7" s="25">
        <v>64.41</v>
      </c>
      <c r="CT7" s="25">
        <v>64.11</v>
      </c>
      <c r="CU7" s="25">
        <v>61.56</v>
      </c>
      <c r="CV7" s="25">
        <v>59.97</v>
      </c>
      <c r="CW7" s="25">
        <v>91.97</v>
      </c>
      <c r="CX7" s="25">
        <v>91.19</v>
      </c>
      <c r="CY7" s="25">
        <v>91.24</v>
      </c>
      <c r="CZ7" s="25">
        <v>91.83</v>
      </c>
      <c r="DA7" s="25">
        <v>91.9</v>
      </c>
      <c r="DB7" s="25">
        <v>91.58</v>
      </c>
      <c r="DC7" s="25">
        <v>91.48</v>
      </c>
      <c r="DD7" s="25">
        <v>91.64</v>
      </c>
      <c r="DE7" s="25">
        <v>92.09</v>
      </c>
      <c r="DF7" s="25">
        <v>90.11</v>
      </c>
      <c r="DG7" s="25">
        <v>89.76</v>
      </c>
      <c r="DH7" s="25">
        <v>50.08</v>
      </c>
      <c r="DI7" s="25">
        <v>51.03</v>
      </c>
      <c r="DJ7" s="25">
        <v>51.95</v>
      </c>
      <c r="DK7" s="25">
        <v>53.04</v>
      </c>
      <c r="DL7" s="25">
        <v>53.63</v>
      </c>
      <c r="DM7" s="25">
        <v>50.41</v>
      </c>
      <c r="DN7" s="25">
        <v>51.13</v>
      </c>
      <c r="DO7" s="25">
        <v>51.62</v>
      </c>
      <c r="DP7" s="25">
        <v>52.16</v>
      </c>
      <c r="DQ7" s="25">
        <v>51.49</v>
      </c>
      <c r="DR7" s="25">
        <v>51.51</v>
      </c>
      <c r="DS7" s="25">
        <v>5.64</v>
      </c>
      <c r="DT7" s="25">
        <v>6.52</v>
      </c>
      <c r="DU7" s="25">
        <v>6.97</v>
      </c>
      <c r="DV7" s="25">
        <v>10.14</v>
      </c>
      <c r="DW7" s="25">
        <v>10.39</v>
      </c>
      <c r="DX7" s="25">
        <v>20.36</v>
      </c>
      <c r="DY7" s="25">
        <v>22.41</v>
      </c>
      <c r="DZ7" s="25">
        <v>23.68</v>
      </c>
      <c r="EA7" s="25">
        <v>25.76</v>
      </c>
      <c r="EB7" s="25">
        <v>25.18</v>
      </c>
      <c r="EC7" s="25">
        <v>23.75</v>
      </c>
      <c r="ED7" s="25">
        <v>1.1599999999999999</v>
      </c>
      <c r="EE7" s="25">
        <v>1.1299999999999999</v>
      </c>
      <c r="EF7" s="25">
        <v>1.1499999999999999</v>
      </c>
      <c r="EG7" s="25">
        <v>1.07</v>
      </c>
      <c r="EH7" s="25">
        <v>1.23</v>
      </c>
      <c r="EI7" s="25">
        <v>0.75</v>
      </c>
      <c r="EJ7" s="25">
        <v>0.73</v>
      </c>
      <c r="EK7" s="25">
        <v>0.79</v>
      </c>
      <c r="EL7" s="25">
        <v>0.75</v>
      </c>
      <c r="EM7" s="25">
        <v>0.67</v>
      </c>
      <c r="EN7" s="25">
        <v>0.67</v>
      </c>
    </row>
    <row r="8" spans="1:144" x14ac:dyDescent="0.15"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7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7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7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7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7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7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7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7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7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7"/>
    </row>
    <row r="9" spans="1:144" x14ac:dyDescent="0.15">
      <c r="A9" s="28"/>
      <c r="B9" s="28" t="s">
        <v>100</v>
      </c>
      <c r="C9" s="28" t="s">
        <v>101</v>
      </c>
      <c r="D9" s="28" t="s">
        <v>102</v>
      </c>
      <c r="E9" s="28" t="s">
        <v>103</v>
      </c>
      <c r="F9" s="28" t="s">
        <v>104</v>
      </c>
      <c r="X9" s="26"/>
      <c r="Y9" s="26"/>
      <c r="Z9" s="26"/>
      <c r="AA9" s="26"/>
      <c r="AB9" s="26"/>
      <c r="AC9" s="26"/>
      <c r="AD9" s="26"/>
      <c r="AE9" s="26"/>
      <c r="AF9" s="26"/>
      <c r="AG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D9" s="26"/>
      <c r="EE9" s="26"/>
      <c r="EF9" s="26"/>
      <c r="EG9" s="26"/>
      <c r="EH9" s="26"/>
      <c r="EI9" s="26"/>
      <c r="EJ9" s="26"/>
      <c r="EK9" s="26"/>
      <c r="EL9" s="26"/>
      <c r="EM9" s="26"/>
    </row>
    <row r="10" spans="1:144" x14ac:dyDescent="0.15">
      <c r="A10" s="28" t="s">
        <v>44</v>
      </c>
      <c r="B10" s="29">
        <f>DATEVALUE($B7+12-B11&amp;"/1/"&amp;B12)</f>
        <v>47484</v>
      </c>
      <c r="C10" s="30">
        <f>DATEVALUE($B7+12-C11&amp;"/1/"&amp;C12)</f>
        <v>47849</v>
      </c>
      <c r="D10" s="30">
        <f>DATEVALUE($B7+12-D11&amp;"/1/"&amp;D12)</f>
        <v>48215</v>
      </c>
      <c r="E10" s="30">
        <f>DATEVALUE($B7+12-E11&amp;"/1/"&amp;E12)</f>
        <v>48582</v>
      </c>
      <c r="F10" s="30">
        <f>DATEVALUE($B7+12-F11&amp;"/1/"&amp;F12)</f>
        <v>48948</v>
      </c>
    </row>
    <row r="11" spans="1:144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106</v>
      </c>
    </row>
    <row r="13" spans="1:144" x14ac:dyDescent="0.15">
      <c r="B13" t="s">
        <v>107</v>
      </c>
      <c r="C13" t="s">
        <v>108</v>
      </c>
      <c r="D13" t="s">
        <v>108</v>
      </c>
      <c r="E13" t="s">
        <v>109</v>
      </c>
      <c r="F13" t="s">
        <v>110</v>
      </c>
      <c r="G13" t="s">
        <v>111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2024-01-22T06:18:38Z</cp:lastPrinted>
  <dcterms:created xsi:type="dcterms:W3CDTF">2023-12-05T00:48:47Z</dcterms:created>
  <dcterms:modified xsi:type="dcterms:W3CDTF">2024-01-22T07:58:17Z</dcterms:modified>
  <cp:category/>
</cp:coreProperties>
</file>