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0_事業経営\経営比較分析表\2023_R05\3 確認用\1 課内確認用\1 水道事業\"/>
    </mc:Choice>
  </mc:AlternateContent>
  <workbookProtection workbookAlgorithmName="SHA-512" workbookHashValue="bPEoL1+nxdjiofDH31rdJyN8FLNKsEtca/P3rvhU+sg/uiuWMEZ0YwgSNRTye+ScXEKbMtRACa/Qx2c0b4hsOw==" workbookSaltValue="2kEHIwQF5gfYc42RkOFaJ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<sst xmlns="http://schemas.openxmlformats.org/spreadsheetml/2006/main" count="228" uniqueCount="115">
  <si>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</si>
  <si>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</si>
  <si>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</si>
  <si>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</si>
  <si>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</si>
  <si>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</si>
  <si>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</si>
  <si>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</si>
  <si>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</si>
  <si>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</si>
  <si>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</si>
  <si>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</si>
  <si>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</si>
  <si>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</si>
  <si>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</si>
  <si>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</si>
  <si>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</si>
  <si>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</si>
  <si>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</si>
  <si>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</si>
  <si>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</si>
  <si>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</si>
  <si>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</si>
  <si>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</si>
  <si>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</si>
  <si>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</si>
  <si>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</si>
  <si>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</si>
  <si>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</si>
  <si>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</si>
  <si>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</si>
  <si>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</si>
  <si>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</si>
  <si>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</si>
  <si>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</si>
  <si>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</si>
  <si>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</si>
  <si>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</si>
  <si>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</si>
  <si>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</si>
  <si>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</si>
  <si>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</si>
  <si>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</si>
  <si>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</si>
  <si>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</si>
  <si>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</si>
  <si>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</si>
  <si>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</si>
  <si>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</si>
  <si>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</si>
  <si>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</si>
  <si>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</si>
  <si>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</si>
  <si>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</si>
  <si>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</si>
  <si>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</si>
  <si>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</si>
  <si>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</si>
  <si>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</si>
  <si>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</si>
  <si>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</si>
  <si>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</si>
  <si>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</si>
  <si>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</si>
  <si>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</si>
  <si>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</si>
  <si>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</si>
  <si>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</si>
  <si>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</si>
  <si>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</si>
  <si>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</si>
  <si>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</si>
  <si>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</si>
  <si>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</si>
  <si>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</si>
  <si>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</si>
  <si>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</si>
  <si>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</si>
  <si>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</si>
  <si>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</si>
  <si>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</si>
  <si>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</si>
  <si>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</si>
  <si>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</si>
  <si>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</si>
  <si>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</si>
  <si>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</si>
  <si>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</si>
  <si>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</si>
  <si>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</si>
  <si>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</si>
  <si>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</si>
  <si>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</si>
  <si>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秋田市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</si>
  <si>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</si>
  <si>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</si>
  <si>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</si>
  <si>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</si>
  <si>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</si>
  <si>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</si>
  <si>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</si>
  <si>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</si>
  <si>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</si>
  <si>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</si>
  <si>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</si>
  <si>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</si>
  <si>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</si>
  <si>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</si>
  <si>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</si>
  <si>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</si>
  <si>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</si>
  <si>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</si>
  <si>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施設全体の減価償却の状況は上昇傾向にあり、資産の老朽化が進んでいる。
　管路については、全国平均や類似団体平均と比較して、経年化率が低い値、更新率が高い値である。
　今後も長期の視点に立った更新計画に基づき、更新を進める必要がある。</t>
    <phoneticPr fontId="4"/>
  </si>
  <si>
    <t>　経営に関する指標から、現時点での経営状況は健全であると判断している。
　しかしながら、これまでの建設投資により多額の企業債残高を有しているほか、今後も、人口減による給水収益の減少が見込まれるなか、老朽化施設の更新を進める必要があることから、これまで以上に事業運営の効率化を図る必要がある。</t>
    <rPh sb="125" eb="127">
      <t>イジョウ</t>
    </rPh>
    <phoneticPr fontId="4"/>
  </si>
  <si>
    <t xml:space="preserve"> 「①経常収支比率」および「⑤料金回収率」は100％以上を維持しており、給水収益による事業運営が成り立っている。
　「②累積欠損金比率」は0%を維持している。
　「③流動比率」は100％以上であり、短期的な債務に対する支払能力を有していると言える。
　「④企業債残高対給水収益比率」については、企業債残高の低減に努め、わずかに減少傾向にあるものの、全国平均や類似団体平均と比較して高い値となっている。
　「⑥給水原価」は、全国平均と比較して低い値となっているが、類似団体平均との比較ではやや高い値となっている。
　「⑦施設利用率」は、全国平均や類似団体平均と比較して低い値となっており、水需要の減少により、効率性が低い状態になっていることから、ダウンサイジングを考慮した施設規模の適正化を図る。
　「⑧有収率」については、全国平均や類似団体平均と比較してやや高い値となっているが、継続的な漏水箇所の調査・修繕に努める必要がある。</t>
    <rPh sb="211" eb="213">
      <t>ゼンコク</t>
    </rPh>
    <rPh sb="213" eb="215">
      <t>ヘイキン</t>
    </rPh>
    <rPh sb="216" eb="218">
      <t>ヒカク</t>
    </rPh>
    <rPh sb="220" eb="221">
      <t>ヒク</t>
    </rPh>
    <rPh sb="222" eb="223">
      <t>アタイ</t>
    </rPh>
    <rPh sb="245" eb="246">
      <t>タカ</t>
    </rPh>
    <rPh sb="267" eb="269">
      <t>ゼンコク</t>
    </rPh>
    <rPh sb="269" eb="271">
      <t>ヘイキン</t>
    </rPh>
    <rPh sb="366" eb="368">
      <t>ルイジ</t>
    </rPh>
    <rPh sb="368" eb="370">
      <t>ダンタイ</t>
    </rPh>
    <rPh sb="370" eb="372">
      <t>ヘイキン</t>
    </rPh>
    <rPh sb="373" eb="375">
      <t>ヒカク</t>
    </rPh>
    <rPh sb="379" eb="380">
      <t>タカ</t>
    </rPh>
    <rPh sb="381" eb="382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</si>
</sst>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1.1599999999999999</c:v>
                </c:pt>
                <c:pt idx="1">
                  <c:v>1.1299999999999999</c:v>
                </c:pt>
                <c:pt idx="2">
                  <c:v>1.1499999999999999</c:v>
                </c:pt>
                <c:pt idx="3">
                  <c:v>1.07</c:v>
                </c:pt>
                <c:pt idx="4">
                  <c:v>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03-462E-864C-737B9D49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083560"/>
        <c:axId val="52708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0.73</c:v>
                </c:pt>
                <c:pt idx="2">
                  <c:v>0.79</c:v>
                </c:pt>
                <c:pt idx="3">
                  <c:v>0.75</c:v>
                </c:pt>
                <c:pt idx="4">
                  <c:v>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03-462E-864C-737B9D49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083560"/>
        <c:axId val="527083944"/>
      </c:lineChart>
      <c:dateAx>
        <c:axId val="527083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083944"/>
        <c:crosses val="autoZero"/>
        <c:auto val="1"/>
        <c:lblOffset val="100"/>
        <c:baseTimeUnit val="years"/>
      </c:dateAx>
      <c:valAx>
        <c:axId val="52708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083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49.12</c:v>
                </c:pt>
                <c:pt idx="1">
                  <c:v>48.97</c:v>
                </c:pt>
                <c:pt idx="2">
                  <c:v>49.09</c:v>
                </c:pt>
                <c:pt idx="3">
                  <c:v>48.42</c:v>
                </c:pt>
                <c:pt idx="4">
                  <c:v>47.55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2-4D2F-A3AF-C88920109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11160"/>
        <c:axId val="52811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63.53</c:v>
                </c:pt>
                <c:pt idx="1">
                  <c:v>63.16</c:v>
                </c:pt>
                <c:pt idx="2">
                  <c:v>64.41</c:v>
                </c:pt>
                <c:pt idx="3">
                  <c:v>64.11</c:v>
                </c:pt>
                <c:pt idx="4">
                  <c:v>61.56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22-4D2F-A3AF-C88920109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1160"/>
        <c:axId val="528111944"/>
      </c:lineChart>
      <c:dateAx>
        <c:axId val="528111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111944"/>
        <c:crosses val="autoZero"/>
        <c:auto val="1"/>
        <c:lblOffset val="100"/>
        <c:baseTimeUnit val="years"/>
      </c:dateAx>
      <c:valAx>
        <c:axId val="52811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11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91.97</c:v>
                </c:pt>
                <c:pt idx="1">
                  <c:v>91.19</c:v>
                </c:pt>
                <c:pt idx="2">
                  <c:v>91.24</c:v>
                </c:pt>
                <c:pt idx="3">
                  <c:v>91.83</c:v>
                </c:pt>
                <c:pt idx="4">
                  <c:v>91.9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8-4D77-9F62-7547E1A83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12336"/>
        <c:axId val="52811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91.58</c:v>
                </c:pt>
                <c:pt idx="1">
                  <c:v>91.48</c:v>
                </c:pt>
                <c:pt idx="2">
                  <c:v>91.64</c:v>
                </c:pt>
                <c:pt idx="3">
                  <c:v>92.09</c:v>
                </c:pt>
                <c:pt idx="4">
                  <c:v>90.11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C8-4D77-9F62-7547E1A83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2336"/>
        <c:axId val="528112728"/>
      </c:lineChart>
      <c:dateAx>
        <c:axId val="528112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112728"/>
        <c:crosses val="autoZero"/>
        <c:auto val="1"/>
        <c:lblOffset val="100"/>
        <c:baseTimeUnit val="years"/>
      </c:dateAx>
      <c:valAx>
        <c:axId val="52811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11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114.17</c:v>
                </c:pt>
                <c:pt idx="1">
                  <c:v>113.08</c:v>
                </c:pt>
                <c:pt idx="2">
                  <c:v>115.19</c:v>
                </c:pt>
                <c:pt idx="3">
                  <c:v>118.26</c:v>
                </c:pt>
                <c:pt idx="4">
                  <c:v>114.23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DD-4E8B-8C9E-6C694CB1D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68112"/>
        <c:axId val="52766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115.41</c:v>
                </c:pt>
                <c:pt idx="1">
                  <c:v>113.57</c:v>
                </c:pt>
                <c:pt idx="2">
                  <c:v>112.59</c:v>
                </c:pt>
                <c:pt idx="3">
                  <c:v>113.87</c:v>
                </c:pt>
                <c:pt idx="4">
                  <c:v>110.04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DD-4E8B-8C9E-6C694CB1D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68112"/>
        <c:axId val="527666936"/>
      </c:lineChart>
      <c:dateAx>
        <c:axId val="527668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666936"/>
        <c:crosses val="autoZero"/>
        <c:auto val="1"/>
        <c:lblOffset val="100"/>
        <c:baseTimeUnit val="years"/>
      </c:dateAx>
      <c:valAx>
        <c:axId val="52766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6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50.08</c:v>
                </c:pt>
                <c:pt idx="1">
                  <c:v>51.03</c:v>
                </c:pt>
                <c:pt idx="2">
                  <c:v>51.95</c:v>
                </c:pt>
                <c:pt idx="3">
                  <c:v>53.04</c:v>
                </c:pt>
                <c:pt idx="4">
                  <c:v>53.63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6-4BE0-89C9-AC9C3B64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66152"/>
        <c:axId val="52766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50.41</c:v>
                </c:pt>
                <c:pt idx="1">
                  <c:v>51.13</c:v>
                </c:pt>
                <c:pt idx="2">
                  <c:v>51.62</c:v>
                </c:pt>
                <c:pt idx="3">
                  <c:v>52.16</c:v>
                </c:pt>
                <c:pt idx="4">
                  <c:v>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D6-4BE0-89C9-AC9C3B64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66152"/>
        <c:axId val="527665760"/>
      </c:lineChart>
      <c:dateAx>
        <c:axId val="527666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665760"/>
        <c:crosses val="autoZero"/>
        <c:auto val="1"/>
        <c:lblOffset val="100"/>
        <c:baseTimeUnit val="years"/>
      </c:dateAx>
      <c:valAx>
        <c:axId val="52766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66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5.64</c:v>
                </c:pt>
                <c:pt idx="1">
                  <c:v>6.52</c:v>
                </c:pt>
                <c:pt idx="2">
                  <c:v>6.97</c:v>
                </c:pt>
                <c:pt idx="3">
                  <c:v>10.14</c:v>
                </c:pt>
                <c:pt idx="4">
                  <c:v>10.39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E3-4C83-9F4D-82F0AB54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64976"/>
        <c:axId val="52774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20.36</c:v>
                </c:pt>
                <c:pt idx="1">
                  <c:v>22.41</c:v>
                </c:pt>
                <c:pt idx="2">
                  <c:v>23.68</c:v>
                </c:pt>
                <c:pt idx="3">
                  <c:v>25.76</c:v>
                </c:pt>
                <c:pt idx="4">
                  <c:v>25.18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E3-4C83-9F4D-82F0AB54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64976"/>
        <c:axId val="527745416"/>
      </c:lineChart>
      <c:dateAx>
        <c:axId val="52766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745416"/>
        <c:crosses val="autoZero"/>
        <c:auto val="1"/>
        <c:lblOffset val="100"/>
        <c:baseTimeUnit val="years"/>
      </c:dateAx>
      <c:valAx>
        <c:axId val="52774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66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E9-4138-BECB-B0629B8E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41104"/>
        <c:axId val="52774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E9-4138-BECB-B0629B8E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1104"/>
        <c:axId val="527742672"/>
      </c:lineChart>
      <c:dateAx>
        <c:axId val="527741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742672"/>
        <c:crosses val="autoZero"/>
        <c:auto val="1"/>
        <c:lblOffset val="100"/>
        <c:baseTimeUnit val="years"/>
      </c:dateAx>
      <c:valAx>
        <c:axId val="52774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4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429.43</c:v>
                </c:pt>
                <c:pt idx="1">
                  <c:v>433.01</c:v>
                </c:pt>
                <c:pt idx="2">
                  <c:v>505.06</c:v>
                </c:pt>
                <c:pt idx="3">
                  <c:v>547.69000000000005</c:v>
                </c:pt>
                <c:pt idx="4">
                  <c:v>571.24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66-4B20-B287-E1A9B32A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42280"/>
        <c:axId val="527743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258.22000000000003</c:v>
                </c:pt>
                <c:pt idx="1">
                  <c:v>250.03</c:v>
                </c:pt>
                <c:pt idx="2">
                  <c:v>239.45</c:v>
                </c:pt>
                <c:pt idx="3">
                  <c:v>246.01</c:v>
                </c:pt>
                <c:pt idx="4">
                  <c:v>297.54000000000002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66-4B20-B287-E1A9B32A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2280"/>
        <c:axId val="527743064"/>
      </c:lineChart>
      <c:dateAx>
        <c:axId val="527742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743064"/>
        <c:crosses val="autoZero"/>
        <c:auto val="1"/>
        <c:lblOffset val="100"/>
        <c:baseTimeUnit val="years"/>
      </c:dateAx>
      <c:valAx>
        <c:axId val="527743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4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387.32</c:v>
                </c:pt>
                <c:pt idx="1">
                  <c:v>383.07</c:v>
                </c:pt>
                <c:pt idx="2">
                  <c:v>379.01</c:v>
                </c:pt>
                <c:pt idx="3">
                  <c:v>373.51</c:v>
                </c:pt>
                <c:pt idx="4">
                  <c:v>373.43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E1-4509-9AFA-A565FE4BE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45808"/>
        <c:axId val="52774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255.12</c:v>
                </c:pt>
                <c:pt idx="1">
                  <c:v>254.19</c:v>
                </c:pt>
                <c:pt idx="2">
                  <c:v>259.56</c:v>
                </c:pt>
                <c:pt idx="3">
                  <c:v>248.92</c:v>
                </c:pt>
                <c:pt idx="4">
                  <c:v>294.73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E1-4509-9AFA-A565FE4BE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5808"/>
        <c:axId val="527740712"/>
      </c:lineChart>
      <c:dateAx>
        <c:axId val="527745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740712"/>
        <c:crosses val="autoZero"/>
        <c:auto val="1"/>
        <c:lblOffset val="100"/>
        <c:baseTimeUnit val="years"/>
      </c:dateAx>
      <c:valAx>
        <c:axId val="527740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4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112.2</c:v>
                </c:pt>
                <c:pt idx="1">
                  <c:v>110.34</c:v>
                </c:pt>
                <c:pt idx="2">
                  <c:v>112.31</c:v>
                </c:pt>
                <c:pt idx="3">
                  <c:v>114.99</c:v>
                </c:pt>
                <c:pt idx="4">
                  <c:v>110.86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0-4981-9210-A1E99AC4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41888"/>
        <c:axId val="5277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107.42</c:v>
                </c:pt>
                <c:pt idx="2">
                  <c:v>105.07</c:v>
                </c:pt>
                <c:pt idx="3">
                  <c:v>107.54</c:v>
                </c:pt>
                <c:pt idx="4">
                  <c:v>99.41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00-4981-9210-A1E99AC4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1888"/>
        <c:axId val="527745024"/>
      </c:lineChart>
      <c:dateAx>
        <c:axId val="527741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7745024"/>
        <c:crosses val="autoZero"/>
        <c:auto val="1"/>
        <c:lblOffset val="100"/>
        <c:baseTimeUnit val="years"/>
      </c:dateAx>
      <c:valAx>
        <c:axId val="5277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4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169.6</c:v>
                </c:pt>
                <c:pt idx="1">
                  <c:v>172.45</c:v>
                </c:pt>
                <c:pt idx="2">
                  <c:v>167.94</c:v>
                </c:pt>
                <c:pt idx="3">
                  <c:v>164.78</c:v>
                </c:pt>
                <c:pt idx="4">
                  <c:v>171.57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18-4F9A-B3AB-38CB2D88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39536"/>
        <c:axId val="52810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153.88</c:v>
                </c:pt>
                <c:pt idx="1">
                  <c:v>157.19</c:v>
                </c:pt>
                <c:pt idx="2">
                  <c:v>153.71</c:v>
                </c:pt>
                <c:pt idx="3">
                  <c:v>155.9</c:v>
                </c:pt>
                <c:pt idx="4">
                  <c:v>170.87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18-4F9A-B3AB-38CB2D88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39536"/>
        <c:axId val="528108808"/>
      </c:lineChart>
      <c:dateAx>
        <c:axId val="527739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8108808"/>
        <c:crosses val="autoZero"/>
        <c:auto val="1"/>
        <c:lblOffset val="100"/>
        <c:baseTimeUnit val="years"/>
      </c:dateAx>
      <c:valAx>
        <c:axId val="52810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3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秋田県　秋田市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A2</v>
      </c>
      <c r="X8" s="75"/>
      <c r="Y8" s="75"/>
      <c r="Z8" s="75"/>
      <c r="AA8" s="75"/>
      <c r="AB8" s="75"/>
      <c r="AC8" s="75"/>
      <c r="AD8" s="75" t="str">
        <f>データ!$M$6</f>
        <v>自治体職員</v>
      </c>
      <c r="AE8" s="75"/>
      <c r="AF8" s="75"/>
      <c r="AG8" s="75"/>
      <c r="AH8" s="75"/>
      <c r="AI8" s="75"/>
      <c r="AJ8" s="75"/>
      <c r="AK8" s="2"/>
      <c r="AL8" s="66">
        <f>データ!$R$6</f>
        <v>300470</v>
      </c>
      <c r="AM8" s="66"/>
      <c r="AN8" s="66"/>
      <c r="AO8" s="66"/>
      <c r="AP8" s="66"/>
      <c r="AQ8" s="66"/>
      <c r="AR8" s="66"/>
      <c r="AS8" s="66"/>
      <c r="AT8" s="37">
        <f>データ!$S$6</f>
        <v>906.07</v>
      </c>
      <c r="AU8" s="38"/>
      <c r="AV8" s="38"/>
      <c r="AW8" s="38"/>
      <c r="AX8" s="38"/>
      <c r="AY8" s="38"/>
      <c r="AZ8" s="38"/>
      <c r="BA8" s="38"/>
      <c r="BB8" s="55">
        <f>データ!$T$6</f>
        <v>331.62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66.69</v>
      </c>
      <c r="J10" s="38"/>
      <c r="K10" s="38"/>
      <c r="L10" s="38"/>
      <c r="M10" s="38"/>
      <c r="N10" s="38"/>
      <c r="O10" s="65"/>
      <c r="P10" s="55">
        <f>データ!$P$6</f>
        <v>99.68</v>
      </c>
      <c r="Q10" s="55"/>
      <c r="R10" s="55"/>
      <c r="S10" s="55"/>
      <c r="T10" s="55"/>
      <c r="U10" s="55"/>
      <c r="V10" s="55"/>
      <c r="W10" s="66">
        <f>データ!$Q$6</f>
        <v>2860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297629</v>
      </c>
      <c r="AM10" s="66"/>
      <c r="AN10" s="66"/>
      <c r="AO10" s="66"/>
      <c r="AP10" s="66"/>
      <c r="AQ10" s="66"/>
      <c r="AR10" s="66"/>
      <c r="AS10" s="66"/>
      <c r="AT10" s="37">
        <f>データ!$V$6</f>
        <v>293.12</v>
      </c>
      <c r="AU10" s="38"/>
      <c r="AV10" s="38"/>
      <c r="AW10" s="38"/>
      <c r="AX10" s="38"/>
      <c r="AY10" s="38"/>
      <c r="AZ10" s="38"/>
      <c r="BA10" s="38"/>
      <c r="BB10" s="55">
        <f>データ!$W$6</f>
        <v>1015.38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114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fCTJYyu1Q6iYKE34suquBjEyJnhEGxkSl9Gptov3H25ECfhowc0IZTulGabhb/X0awe+0BJLRSveUHBpZ6Rhqw==" saltValue="6VX05Bxz0Qq47aWN6gqRK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52019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秋田県　秋田市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A2</v>
      </c>
      <c r="M6" s="20" t="str">
        <f t="shared" si="3"/>
        <v>自治体職員</v>
      </c>
      <c r="N6" s="21" t="str">
        <f t="shared" si="3"/>
        <v>-</v>
      </c>
      <c r="O6" s="21">
        <f t="shared" si="3"/>
        <v>66.69</v>
      </c>
      <c r="P6" s="21">
        <f t="shared" si="3"/>
        <v>99.68</v>
      </c>
      <c r="Q6" s="21">
        <f t="shared" si="3"/>
        <v>2860</v>
      </c>
      <c r="R6" s="21">
        <f t="shared" si="3"/>
        <v>300470</v>
      </c>
      <c r="S6" s="21">
        <f t="shared" si="3"/>
        <v>906.07</v>
      </c>
      <c r="T6" s="21">
        <f t="shared" si="3"/>
        <v>331.62</v>
      </c>
      <c r="U6" s="21">
        <f t="shared" si="3"/>
        <v>297629</v>
      </c>
      <c r="V6" s="21">
        <f t="shared" si="3"/>
        <v>293.12</v>
      </c>
      <c r="W6" s="21">
        <f t="shared" si="3"/>
        <v>1015.38</v>
      </c>
      <c r="X6" s="22">
        <f>IF(X7="",NA(),X7)</f>
        <v>114.17</v>
      </c>
      <c r="Y6" s="22">
        <f t="shared" ref="Y6:AG6" si="4">IF(Y7="",NA(),Y7)</f>
        <v>113.08</v>
      </c>
      <c r="Z6" s="22">
        <f t="shared" si="4"/>
        <v>115.19</v>
      </c>
      <c r="AA6" s="22">
        <f t="shared" si="4"/>
        <v>118.26</v>
      </c>
      <c r="AB6" s="22">
        <f t="shared" si="4"/>
        <v>114.23</v>
      </c>
      <c r="AC6" s="22">
        <f t="shared" si="4"/>
        <v>115.41</v>
      </c>
      <c r="AD6" s="22">
        <f t="shared" si="4"/>
        <v>113.57</v>
      </c>
      <c r="AE6" s="22">
        <f t="shared" si="4"/>
        <v>112.59</v>
      </c>
      <c r="AF6" s="22">
        <f t="shared" si="4"/>
        <v>113.87</v>
      </c>
      <c r="AG6" s="22">
        <f t="shared" si="4"/>
        <v>110.04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2">
        <f t="shared" si="5"/>
        <v>0.13</v>
      </c>
      <c r="AS6" s="21" t="str">
        <f>IF(AS7="","",IF(AS7="-","【-】","【"&amp;SUBSTITUTE(TEXT(AS7,"#,##0.00"),"-","△")&amp;"】"))</f>
        <v>【1.34】</v>
      </c>
      <c r="AT6" s="22">
        <f>IF(AT7="",NA(),AT7)</f>
        <v>429.43</v>
      </c>
      <c r="AU6" s="22">
        <f t="shared" ref="AU6:BC6" si="6">IF(AU7="",NA(),AU7)</f>
        <v>433.01</v>
      </c>
      <c r="AV6" s="22">
        <f t="shared" si="6"/>
        <v>505.06</v>
      </c>
      <c r="AW6" s="22">
        <f t="shared" si="6"/>
        <v>547.69000000000005</v>
      </c>
      <c r="AX6" s="22">
        <f t="shared" si="6"/>
        <v>571.24</v>
      </c>
      <c r="AY6" s="22">
        <f t="shared" si="6"/>
        <v>258.22000000000003</v>
      </c>
      <c r="AZ6" s="22">
        <f t="shared" si="6"/>
        <v>250.03</v>
      </c>
      <c r="BA6" s="22">
        <f t="shared" si="6"/>
        <v>239.45</v>
      </c>
      <c r="BB6" s="22">
        <f t="shared" si="6"/>
        <v>246.01</v>
      </c>
      <c r="BC6" s="22">
        <f t="shared" si="6"/>
        <v>297.54000000000002</v>
      </c>
      <c r="BD6" s="21" t="str">
        <f>IF(BD7="","",IF(BD7="-","【-】","【"&amp;SUBSTITUTE(TEXT(BD7,"#,##0.00"),"-","△")&amp;"】"))</f>
        <v>【252.29】</v>
      </c>
      <c r="BE6" s="22">
        <f>IF(BE7="",NA(),BE7)</f>
        <v>387.32</v>
      </c>
      <c r="BF6" s="22">
        <f t="shared" ref="BF6:BN6" si="7">IF(BF7="",NA(),BF7)</f>
        <v>383.07</v>
      </c>
      <c r="BG6" s="22">
        <f t="shared" si="7"/>
        <v>379.01</v>
      </c>
      <c r="BH6" s="22">
        <f t="shared" si="7"/>
        <v>373.51</v>
      </c>
      <c r="BI6" s="22">
        <f t="shared" si="7"/>
        <v>373.43</v>
      </c>
      <c r="BJ6" s="22">
        <f t="shared" si="7"/>
        <v>255.12</v>
      </c>
      <c r="BK6" s="22">
        <f t="shared" si="7"/>
        <v>254.19</v>
      </c>
      <c r="BL6" s="22">
        <f t="shared" si="7"/>
        <v>259.56</v>
      </c>
      <c r="BM6" s="22">
        <f t="shared" si="7"/>
        <v>248.92</v>
      </c>
      <c r="BN6" s="22">
        <f t="shared" si="7"/>
        <v>294.73</v>
      </c>
      <c r="BO6" s="21" t="str">
        <f>IF(BO7="","",IF(BO7="-","【-】","【"&amp;SUBSTITUTE(TEXT(BO7,"#,##0.00"),"-","△")&amp;"】"))</f>
        <v>【268.07】</v>
      </c>
      <c r="BP6" s="22">
        <f>IF(BP7="",NA(),BP7)</f>
        <v>112.2</v>
      </c>
      <c r="BQ6" s="22">
        <f t="shared" ref="BQ6:BY6" si="8">IF(BQ7="",NA(),BQ7)</f>
        <v>110.34</v>
      </c>
      <c r="BR6" s="22">
        <f t="shared" si="8"/>
        <v>112.31</v>
      </c>
      <c r="BS6" s="22">
        <f t="shared" si="8"/>
        <v>114.99</v>
      </c>
      <c r="BT6" s="22">
        <f t="shared" si="8"/>
        <v>110.86</v>
      </c>
      <c r="BU6" s="22">
        <f t="shared" si="8"/>
        <v>109.12</v>
      </c>
      <c r="BV6" s="22">
        <f t="shared" si="8"/>
        <v>107.42</v>
      </c>
      <c r="BW6" s="22">
        <f t="shared" si="8"/>
        <v>105.07</v>
      </c>
      <c r="BX6" s="22">
        <f t="shared" si="8"/>
        <v>107.54</v>
      </c>
      <c r="BY6" s="22">
        <f t="shared" si="8"/>
        <v>99.41</v>
      </c>
      <c r="BZ6" s="21" t="str">
        <f>IF(BZ7="","",IF(BZ7="-","【-】","【"&amp;SUBSTITUTE(TEXT(BZ7,"#,##0.00"),"-","△")&amp;"】"))</f>
        <v>【97.47】</v>
      </c>
      <c r="CA6" s="22">
        <f>IF(CA7="",NA(),CA7)</f>
        <v>169.6</v>
      </c>
      <c r="CB6" s="22">
        <f t="shared" ref="CB6:CJ6" si="9">IF(CB7="",NA(),CB7)</f>
        <v>172.45</v>
      </c>
      <c r="CC6" s="22">
        <f t="shared" si="9"/>
        <v>167.94</v>
      </c>
      <c r="CD6" s="22">
        <f t="shared" si="9"/>
        <v>164.78</v>
      </c>
      <c r="CE6" s="22">
        <f t="shared" si="9"/>
        <v>171.57</v>
      </c>
      <c r="CF6" s="22">
        <f t="shared" si="9"/>
        <v>153.88</v>
      </c>
      <c r="CG6" s="22">
        <f t="shared" si="9"/>
        <v>157.19</v>
      </c>
      <c r="CH6" s="22">
        <f t="shared" si="9"/>
        <v>153.71</v>
      </c>
      <c r="CI6" s="22">
        <f t="shared" si="9"/>
        <v>155.9</v>
      </c>
      <c r="CJ6" s="22">
        <f t="shared" si="9"/>
        <v>170.87</v>
      </c>
      <c r="CK6" s="21" t="str">
        <f>IF(CK7="","",IF(CK7="-","【-】","【"&amp;SUBSTITUTE(TEXT(CK7,"#,##0.00"),"-","△")&amp;"】"))</f>
        <v>【174.75】</v>
      </c>
      <c r="CL6" s="22">
        <f>IF(CL7="",NA(),CL7)</f>
        <v>49.12</v>
      </c>
      <c r="CM6" s="22">
        <f t="shared" ref="CM6:CU6" si="10">IF(CM7="",NA(),CM7)</f>
        <v>48.97</v>
      </c>
      <c r="CN6" s="22">
        <f t="shared" si="10"/>
        <v>49.09</v>
      </c>
      <c r="CO6" s="22">
        <f t="shared" si="10"/>
        <v>48.42</v>
      </c>
      <c r="CP6" s="22">
        <f t="shared" si="10"/>
        <v>47.55</v>
      </c>
      <c r="CQ6" s="22">
        <f t="shared" si="10"/>
        <v>63.53</v>
      </c>
      <c r="CR6" s="22">
        <f t="shared" si="10"/>
        <v>63.16</v>
      </c>
      <c r="CS6" s="22">
        <f t="shared" si="10"/>
        <v>64.41</v>
      </c>
      <c r="CT6" s="22">
        <f t="shared" si="10"/>
        <v>64.11</v>
      </c>
      <c r="CU6" s="22">
        <f t="shared" si="10"/>
        <v>61.56</v>
      </c>
      <c r="CV6" s="21" t="str">
        <f>IF(CV7="","",IF(CV7="-","【-】","【"&amp;SUBSTITUTE(TEXT(CV7,"#,##0.00"),"-","△")&amp;"】"))</f>
        <v>【59.97】</v>
      </c>
      <c r="CW6" s="22">
        <f>IF(CW7="",NA(),CW7)</f>
        <v>91.97</v>
      </c>
      <c r="CX6" s="22">
        <f t="shared" ref="CX6:DF6" si="11">IF(CX7="",NA(),CX7)</f>
        <v>91.19</v>
      </c>
      <c r="CY6" s="22">
        <f t="shared" si="11"/>
        <v>91.24</v>
      </c>
      <c r="CZ6" s="22">
        <f t="shared" si="11"/>
        <v>91.83</v>
      </c>
      <c r="DA6" s="22">
        <f t="shared" si="11"/>
        <v>91.9</v>
      </c>
      <c r="DB6" s="22">
        <f t="shared" si="11"/>
        <v>91.58</v>
      </c>
      <c r="DC6" s="22">
        <f t="shared" si="11"/>
        <v>91.48</v>
      </c>
      <c r="DD6" s="22">
        <f t="shared" si="11"/>
        <v>91.64</v>
      </c>
      <c r="DE6" s="22">
        <f t="shared" si="11"/>
        <v>92.09</v>
      </c>
      <c r="DF6" s="22">
        <f t="shared" si="11"/>
        <v>90.11</v>
      </c>
      <c r="DG6" s="21" t="str">
        <f>IF(DG7="","",IF(DG7="-","【-】","【"&amp;SUBSTITUTE(TEXT(DG7,"#,##0.00"),"-","△")&amp;"】"))</f>
        <v>【89.76】</v>
      </c>
      <c r="DH6" s="22">
        <f>IF(DH7="",NA(),DH7)</f>
        <v>50.08</v>
      </c>
      <c r="DI6" s="22">
        <f t="shared" ref="DI6:DQ6" si="12">IF(DI7="",NA(),DI7)</f>
        <v>51.03</v>
      </c>
      <c r="DJ6" s="22">
        <f t="shared" si="12"/>
        <v>51.95</v>
      </c>
      <c r="DK6" s="22">
        <f t="shared" si="12"/>
        <v>53.04</v>
      </c>
      <c r="DL6" s="22">
        <f t="shared" si="12"/>
        <v>53.63</v>
      </c>
      <c r="DM6" s="22">
        <f t="shared" si="12"/>
        <v>50.41</v>
      </c>
      <c r="DN6" s="22">
        <f t="shared" si="12"/>
        <v>51.13</v>
      </c>
      <c r="DO6" s="22">
        <f t="shared" si="12"/>
        <v>51.62</v>
      </c>
      <c r="DP6" s="22">
        <f t="shared" si="12"/>
        <v>52.16</v>
      </c>
      <c r="DQ6" s="22">
        <f t="shared" si="12"/>
        <v>51.49</v>
      </c>
      <c r="DR6" s="21" t="str">
        <f>IF(DR7="","",IF(DR7="-","【-】","【"&amp;SUBSTITUTE(TEXT(DR7,"#,##0.00"),"-","△")&amp;"】"))</f>
        <v>【51.51】</v>
      </c>
      <c r="DS6" s="22">
        <f>IF(DS7="",NA(),DS7)</f>
        <v>5.64</v>
      </c>
      <c r="DT6" s="22">
        <f t="shared" ref="DT6:EB6" si="13">IF(DT7="",NA(),DT7)</f>
        <v>6.52</v>
      </c>
      <c r="DU6" s="22">
        <f t="shared" si="13"/>
        <v>6.97</v>
      </c>
      <c r="DV6" s="22">
        <f t="shared" si="13"/>
        <v>10.14</v>
      </c>
      <c r="DW6" s="22">
        <f t="shared" si="13"/>
        <v>10.39</v>
      </c>
      <c r="DX6" s="22">
        <f t="shared" si="13"/>
        <v>20.36</v>
      </c>
      <c r="DY6" s="22">
        <f t="shared" si="13"/>
        <v>22.41</v>
      </c>
      <c r="DZ6" s="22">
        <f t="shared" si="13"/>
        <v>23.68</v>
      </c>
      <c r="EA6" s="22">
        <f t="shared" si="13"/>
        <v>25.76</v>
      </c>
      <c r="EB6" s="22">
        <f t="shared" si="13"/>
        <v>25.18</v>
      </c>
      <c r="EC6" s="21" t="str">
        <f>IF(EC7="","",IF(EC7="-","【-】","【"&amp;SUBSTITUTE(TEXT(EC7,"#,##0.00"),"-","△")&amp;"】"))</f>
        <v>【23.75】</v>
      </c>
      <c r="ED6" s="22">
        <f>IF(ED7="",NA(),ED7)</f>
        <v>1.1599999999999999</v>
      </c>
      <c r="EE6" s="22">
        <f t="shared" ref="EE6:EM6" si="14">IF(EE7="",NA(),EE7)</f>
        <v>1.1299999999999999</v>
      </c>
      <c r="EF6" s="22">
        <f t="shared" si="14"/>
        <v>1.1499999999999999</v>
      </c>
      <c r="EG6" s="22">
        <f t="shared" si="14"/>
        <v>1.07</v>
      </c>
      <c r="EH6" s="22">
        <f t="shared" si="14"/>
        <v>1.23</v>
      </c>
      <c r="EI6" s="22">
        <f t="shared" si="14"/>
        <v>0.75</v>
      </c>
      <c r="EJ6" s="22">
        <f t="shared" si="14"/>
        <v>0.73</v>
      </c>
      <c r="EK6" s="22">
        <f t="shared" si="14"/>
        <v>0.79</v>
      </c>
      <c r="EL6" s="22">
        <f t="shared" si="14"/>
        <v>0.75</v>
      </c>
      <c r="EM6" s="22">
        <f t="shared" si="14"/>
        <v>0.67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52019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66.69</v>
      </c>
      <c r="P7" s="25">
        <v>99.68</v>
      </c>
      <c r="Q7" s="25">
        <v>2860</v>
      </c>
      <c r="R7" s="25">
        <v>300470</v>
      </c>
      <c r="S7" s="25">
        <v>906.07</v>
      </c>
      <c r="T7" s="25">
        <v>331.62</v>
      </c>
      <c r="U7" s="25">
        <v>297629</v>
      </c>
      <c r="V7" s="25">
        <v>293.12</v>
      </c>
      <c r="W7" s="25">
        <v>1015.38</v>
      </c>
      <c r="X7" s="25">
        <v>114.17</v>
      </c>
      <c r="Y7" s="25">
        <v>113.08</v>
      </c>
      <c r="Z7" s="25">
        <v>115.19</v>
      </c>
      <c r="AA7" s="25">
        <v>118.26</v>
      </c>
      <c r="AB7" s="25">
        <v>114.23</v>
      </c>
      <c r="AC7" s="25">
        <v>115.41</v>
      </c>
      <c r="AD7" s="25">
        <v>113.57</v>
      </c>
      <c r="AE7" s="25">
        <v>112.59</v>
      </c>
      <c r="AF7" s="25">
        <v>113.87</v>
      </c>
      <c r="AG7" s="25">
        <v>110.04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0.13</v>
      </c>
      <c r="AS7" s="25">
        <v>1.34</v>
      </c>
      <c r="AT7" s="25">
        <v>429.43</v>
      </c>
      <c r="AU7" s="25">
        <v>433.01</v>
      </c>
      <c r="AV7" s="25">
        <v>505.06</v>
      </c>
      <c r="AW7" s="25">
        <v>547.69000000000005</v>
      </c>
      <c r="AX7" s="25">
        <v>571.24</v>
      </c>
      <c r="AY7" s="25">
        <v>258.22000000000003</v>
      </c>
      <c r="AZ7" s="25">
        <v>250.03</v>
      </c>
      <c r="BA7" s="25">
        <v>239.45</v>
      </c>
      <c r="BB7" s="25">
        <v>246.01</v>
      </c>
      <c r="BC7" s="25">
        <v>297.54000000000002</v>
      </c>
      <c r="BD7" s="25">
        <v>252.29</v>
      </c>
      <c r="BE7" s="25">
        <v>387.32</v>
      </c>
      <c r="BF7" s="25">
        <v>383.07</v>
      </c>
      <c r="BG7" s="25">
        <v>379.01</v>
      </c>
      <c r="BH7" s="25">
        <v>373.51</v>
      </c>
      <c r="BI7" s="25">
        <v>373.43</v>
      </c>
      <c r="BJ7" s="25">
        <v>255.12</v>
      </c>
      <c r="BK7" s="25">
        <v>254.19</v>
      </c>
      <c r="BL7" s="25">
        <v>259.56</v>
      </c>
      <c r="BM7" s="25">
        <v>248.92</v>
      </c>
      <c r="BN7" s="25">
        <v>294.73</v>
      </c>
      <c r="BO7" s="25">
        <v>268.07</v>
      </c>
      <c r="BP7" s="25">
        <v>112.2</v>
      </c>
      <c r="BQ7" s="25">
        <v>110.34</v>
      </c>
      <c r="BR7" s="25">
        <v>112.31</v>
      </c>
      <c r="BS7" s="25">
        <v>114.99</v>
      </c>
      <c r="BT7" s="25">
        <v>110.86</v>
      </c>
      <c r="BU7" s="25">
        <v>109.12</v>
      </c>
      <c r="BV7" s="25">
        <v>107.42</v>
      </c>
      <c r="BW7" s="25">
        <v>105.07</v>
      </c>
      <c r="BX7" s="25">
        <v>107.54</v>
      </c>
      <c r="BY7" s="25">
        <v>99.41</v>
      </c>
      <c r="BZ7" s="25">
        <v>97.47</v>
      </c>
      <c r="CA7" s="25">
        <v>169.6</v>
      </c>
      <c r="CB7" s="25">
        <v>172.45</v>
      </c>
      <c r="CC7" s="25">
        <v>167.94</v>
      </c>
      <c r="CD7" s="25">
        <v>164.78</v>
      </c>
      <c r="CE7" s="25">
        <v>171.57</v>
      </c>
      <c r="CF7" s="25">
        <v>153.88</v>
      </c>
      <c r="CG7" s="25">
        <v>157.19</v>
      </c>
      <c r="CH7" s="25">
        <v>153.71</v>
      </c>
      <c r="CI7" s="25">
        <v>155.9</v>
      </c>
      <c r="CJ7" s="25">
        <v>170.87</v>
      </c>
      <c r="CK7" s="25">
        <v>174.75</v>
      </c>
      <c r="CL7" s="25">
        <v>49.12</v>
      </c>
      <c r="CM7" s="25">
        <v>48.97</v>
      </c>
      <c r="CN7" s="25">
        <v>49.09</v>
      </c>
      <c r="CO7" s="25">
        <v>48.42</v>
      </c>
      <c r="CP7" s="25">
        <v>47.55</v>
      </c>
      <c r="CQ7" s="25">
        <v>63.53</v>
      </c>
      <c r="CR7" s="25">
        <v>63.16</v>
      </c>
      <c r="CS7" s="25">
        <v>64.41</v>
      </c>
      <c r="CT7" s="25">
        <v>64.11</v>
      </c>
      <c r="CU7" s="25">
        <v>61.56</v>
      </c>
      <c r="CV7" s="25">
        <v>59.97</v>
      </c>
      <c r="CW7" s="25">
        <v>91.97</v>
      </c>
      <c r="CX7" s="25">
        <v>91.19</v>
      </c>
      <c r="CY7" s="25">
        <v>91.24</v>
      </c>
      <c r="CZ7" s="25">
        <v>91.83</v>
      </c>
      <c r="DA7" s="25">
        <v>91.9</v>
      </c>
      <c r="DB7" s="25">
        <v>91.58</v>
      </c>
      <c r="DC7" s="25">
        <v>91.48</v>
      </c>
      <c r="DD7" s="25">
        <v>91.64</v>
      </c>
      <c r="DE7" s="25">
        <v>92.09</v>
      </c>
      <c r="DF7" s="25">
        <v>90.11</v>
      </c>
      <c r="DG7" s="25">
        <v>89.76</v>
      </c>
      <c r="DH7" s="25">
        <v>50.08</v>
      </c>
      <c r="DI7" s="25">
        <v>51.03</v>
      </c>
      <c r="DJ7" s="25">
        <v>51.95</v>
      </c>
      <c r="DK7" s="25">
        <v>53.04</v>
      </c>
      <c r="DL7" s="25">
        <v>53.63</v>
      </c>
      <c r="DM7" s="25">
        <v>50.41</v>
      </c>
      <c r="DN7" s="25">
        <v>51.13</v>
      </c>
      <c r="DO7" s="25">
        <v>51.62</v>
      </c>
      <c r="DP7" s="25">
        <v>52.16</v>
      </c>
      <c r="DQ7" s="25">
        <v>51.49</v>
      </c>
      <c r="DR7" s="25">
        <v>51.51</v>
      </c>
      <c r="DS7" s="25">
        <v>5.64</v>
      </c>
      <c r="DT7" s="25">
        <v>6.52</v>
      </c>
      <c r="DU7" s="25">
        <v>6.97</v>
      </c>
      <c r="DV7" s="25">
        <v>10.14</v>
      </c>
      <c r="DW7" s="25">
        <v>10.39</v>
      </c>
      <c r="DX7" s="25">
        <v>20.36</v>
      </c>
      <c r="DY7" s="25">
        <v>22.41</v>
      </c>
      <c r="DZ7" s="25">
        <v>23.68</v>
      </c>
      <c r="EA7" s="25">
        <v>25.76</v>
      </c>
      <c r="EB7" s="25">
        <v>25.18</v>
      </c>
      <c r="EC7" s="25">
        <v>23.75</v>
      </c>
      <c r="ED7" s="25">
        <v>1.1599999999999999</v>
      </c>
      <c r="EE7" s="25">
        <v>1.1299999999999999</v>
      </c>
      <c r="EF7" s="25">
        <v>1.1499999999999999</v>
      </c>
      <c r="EG7" s="25">
        <v>1.07</v>
      </c>
      <c r="EH7" s="25">
        <v>1.23</v>
      </c>
      <c r="EI7" s="25">
        <v>0.75</v>
      </c>
      <c r="EJ7" s="25">
        <v>0.73</v>
      </c>
      <c r="EK7" s="25">
        <v>0.79</v>
      </c>
      <c r="EL7" s="25">
        <v>0.75</v>
      </c>
      <c r="EM7" s="25">
        <v>0.67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2024-01-22T06:18:38Z</cp:lastPrinted>
  <dcterms:created xsi:type="dcterms:W3CDTF">2023-12-05T00:48:47Z</dcterms:created>
  <dcterms:modified xsi:type="dcterms:W3CDTF">2024-01-22T07:58:17Z</dcterms:modified>
  <cp:category/>
</cp:coreProperties>
</file>