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上下水総務-共通\企画→経理\250127_経営比較分析表\企画まとめ\"/>
    </mc:Choice>
  </mc:AlternateContent>
  <workbookProtection workbookAlgorithmName="SHA-512" workbookHashValue="QgMOWBsjXxYCS6tqgd0kk60NBxzNq6PTWVwelQbp9VYaeapr2dYFTsTxPVqo/0hV2sO0FXV6QJLUTc4P/f7jRg==" workbookSaltValue="rEwTF9NhiCxtoc5BNigPp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<sst xmlns="http://schemas.openxmlformats.org/spreadsheetml/2006/main" count="231" uniqueCount="115">
  <si>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</si>
  <si>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</si>
  <si>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</si>
  <si>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</si>
  <si>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</si>
  <si>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</si>
  <si>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</si>
  <si>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</si>
  <si>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</si>
  <si>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</si>
  <si>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</si>
  <si>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</si>
  <si>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</si>
  <si>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</si>
  <si>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</si>
  <si>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</si>
  <si>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</si>
  <si>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</si>
  <si>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</si>
  <si>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</si>
  <si>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</si>
  <si>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</si>
  <si>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</si>
  <si>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</si>
  <si>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</si>
  <si>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</si>
  <si>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</si>
  <si>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</si>
  <si>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</si>
  <si>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</si>
  <si>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</si>
  <si>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</si>
  <si>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</si>
  <si>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</si>
  <si>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</si>
  <si>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</si>
  <si>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</si>
  <si>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</si>
  <si>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</si>
  <si>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</si>
  <si>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</si>
  <si>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</si>
  <si>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</si>
  <si>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</si>
  <si>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</si>
  <si>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</si>
  <si>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</si>
  <si>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</si>
  <si>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</si>
  <si>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</si>
  <si>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</si>
  <si>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</si>
  <si>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</si>
  <si>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</si>
  <si>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</si>
  <si>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</si>
  <si>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</si>
  <si>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</si>
  <si>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</si>
  <si>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</si>
  <si>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</si>
  <si>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</si>
  <si>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</si>
  <si>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</si>
  <si>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</si>
  <si>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</si>
  <si>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</si>
  <si>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</si>
  <si>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</si>
  <si>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</si>
  <si>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</si>
  <si>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</si>
  <si>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</si>
  <si>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</si>
  <si>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</si>
  <si>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</si>
  <si>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</si>
  <si>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</si>
  <si>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</si>
  <si>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</si>
  <si>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</si>
  <si>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</si>
  <si>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</si>
  <si>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</si>
  <si>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</si>
  <si>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</si>
  <si>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</si>
  <si>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</si>
  <si>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</si>
  <si>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</si>
  <si>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</si>
  <si>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</si>
  <si>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</si>
  <si>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</si>
  <si>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</si>
  <si>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</si>
  <si>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秋田市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</si>
  <si>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</si>
  <si>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</si>
  <si>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</si>
  <si>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</si>
  <si>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</si>
  <si>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</si>
  <si>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</si>
  <si>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</si>
  <si>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</si>
  <si>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</si>
  <si>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</si>
  <si>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</si>
  <si>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</si>
  <si>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</si>
  <si>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</si>
  <si>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特定環境保全公共下水道の単体では、経営に関する指標は健全な値となっていないが、公共下水道事業と一体の会計で事業運営することで、経営が維持できていると判断している。
　今後、人口減による使用料収入の減少や、施設の更新需要の増加など、経営環境はさらに厳しくなることが見込まれるため、水洗化の促進やこれまで以上の事業運営の効率化を図る必要がある。</t>
    <phoneticPr fontId="4"/>
  </si>
  <si>
    <t>　「①経常収支比率」は100%を下回っているほか、「⑤経費回収率」が100%未満となっており、公費負担分を除く汚水処理費を下水道使用料で回収できていない。
　「②累積欠損金比率」は、昨年度と比較して増加している。
　「③流動比率」は100%を下回っているが、適切な資金管理に努め、全国平均や類似団体平均より高い値となっている。
　「④企業債残高対事業規模比率」は、全国平均や類似団体平均と比較して低い値となっている。
　「⑥汚水処理原価」は、整備済み地域の接続や農業集落排水処理事業からの統合により有収水量が増加したが、汚水処理費が増となったことから高くなった。
　「⑦施設利用率」は、全国平均および類似団体平均と比較して低い値となっている。
　「⑧水洗化率」については、全国平均や類似団体に比べ低い値であることから、水洗化を促進するための取り組みが必要である。</t>
    <rPh sb="99" eb="101">
      <t>ゾウカ</t>
    </rPh>
    <phoneticPr fontId="4"/>
  </si>
  <si>
    <t>　施設全体の減価償却の状況は上昇傾向にあり、また、農業集落排水処理事業からの統合による資産の移管に伴い、資産の老朽化が進んでいるが、現時点で、法定耐用年数を超過した管渠はない。</t>
    <rPh sb="25" eb="27">
      <t>ノウギョウ</t>
    </rPh>
    <rPh sb="27" eb="29">
      <t>シュウラク</t>
    </rPh>
    <rPh sb="29" eb="31">
      <t>ハイスイ</t>
    </rPh>
    <rPh sb="31" eb="33">
      <t>ショリ</t>
    </rPh>
    <rPh sb="33" eb="35">
      <t>ジギョウ</t>
    </rPh>
    <rPh sb="38" eb="40">
      <t>トウゴウ</t>
    </rPh>
    <rPh sb="43" eb="45">
      <t>シサン</t>
    </rPh>
    <rPh sb="46" eb="48">
      <t>イカン</t>
    </rPh>
    <rPh sb="49" eb="50">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</si>
</sst>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7F-4935-AB5F-BD112C65FD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F07F-4935-AB5F-BD112C65FD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28.3</c:v>
                </c:pt>
                <c:pt idx="1">
                  <c:v>28.69</c:v>
                </c:pt>
                <c:pt idx="2">
                  <c:v>30.46</c:v>
                </c:pt>
                <c:pt idx="3">
                  <c:v>30.65</c:v>
                </c:pt>
                <c:pt idx="4">
                  <c:v>22.61</c:v>
                </c:pt>
              </c:numCache>
            </c:numRef>
          </c:val>
          <c:extLst>
            <c:ext xmlns:c16="http://schemas.microsoft.com/office/drawing/2014/chart" uri="{C3380CC4-5D6E-409C-BE32-E72D297353CC}">
              <c16:uniqueId val="{00000000-D6DB-4985-ACCD-3652614A45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D6DB-4985-ACCD-3652614A45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57.4</c:v>
                </c:pt>
                <c:pt idx="1">
                  <c:v>59.1</c:v>
                </c:pt>
                <c:pt idx="2">
                  <c:v>68.19</c:v>
                </c:pt>
                <c:pt idx="3">
                  <c:v>72.11</c:v>
                </c:pt>
                <c:pt idx="4">
                  <c:v>79.959999999999994</c:v>
                </c:pt>
              </c:numCache>
            </c:numRef>
          </c:val>
          <c:extLst>
            <c:ext xmlns:c16="http://schemas.microsoft.com/office/drawing/2014/chart" uri="{C3380CC4-5D6E-409C-BE32-E72D297353CC}">
              <c16:uniqueId val="{00000000-45B7-43CE-B278-84E12C3918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45B7-43CE-B278-84E12C3918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90.57</c:v>
                </c:pt>
                <c:pt idx="1">
                  <c:v>94.2</c:v>
                </c:pt>
                <c:pt idx="2">
                  <c:v>96.92</c:v>
                </c:pt>
                <c:pt idx="3">
                  <c:v>93.23</c:v>
                </c:pt>
                <c:pt idx="4">
                  <c:v>90.21</c:v>
                </c:pt>
              </c:numCache>
            </c:numRef>
          </c:val>
          <c:extLst>
            <c:ext xmlns:c16="http://schemas.microsoft.com/office/drawing/2014/chart" uri="{C3380CC4-5D6E-409C-BE32-E72D297353CC}">
              <c16:uniqueId val="{00000000-DB51-4998-8042-F20CB10FBE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DB51-4998-8042-F20CB10FBE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25.11</c:v>
                </c:pt>
                <c:pt idx="1">
                  <c:v>26.47</c:v>
                </c:pt>
                <c:pt idx="2">
                  <c:v>30.19</c:v>
                </c:pt>
                <c:pt idx="3">
                  <c:v>33.01</c:v>
                </c:pt>
                <c:pt idx="4">
                  <c:v>35.32</c:v>
                </c:pt>
              </c:numCache>
            </c:numRef>
          </c:val>
          <c:extLst>
            <c:ext xmlns:c16="http://schemas.microsoft.com/office/drawing/2014/chart" uri="{C3380CC4-5D6E-409C-BE32-E72D297353CC}">
              <c16:uniqueId val="{00000000-64F9-4E0C-B8A5-9391428CF5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64F9-4E0C-B8A5-9391428CF5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E5-4708-9B27-3114A4B38F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7CE5-4708-9B27-3114A4B38F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335.96</c:v>
                </c:pt>
                <c:pt idx="1">
                  <c:v>364.47</c:v>
                </c:pt>
                <c:pt idx="2">
                  <c:v>329.81</c:v>
                </c:pt>
                <c:pt idx="3">
                  <c:v>294.41000000000003</c:v>
                </c:pt>
                <c:pt idx="4">
                  <c:v>295.64</c:v>
                </c:pt>
              </c:numCache>
            </c:numRef>
          </c:val>
          <c:extLst>
            <c:ext xmlns:c16="http://schemas.microsoft.com/office/drawing/2014/chart" uri="{C3380CC4-5D6E-409C-BE32-E72D297353CC}">
              <c16:uniqueId val="{00000000-CB23-48EA-A5CF-D9EF7BD2A5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CB23-48EA-A5CF-D9EF7BD2A5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69.95</c:v>
                </c:pt>
                <c:pt idx="1">
                  <c:v>96.07</c:v>
                </c:pt>
                <c:pt idx="2">
                  <c:v>122.32</c:v>
                </c:pt>
                <c:pt idx="3">
                  <c:v>98.76</c:v>
                </c:pt>
                <c:pt idx="4">
                  <c:v>60</c:v>
                </c:pt>
              </c:numCache>
            </c:numRef>
          </c:val>
          <c:extLst>
            <c:ext xmlns:c16="http://schemas.microsoft.com/office/drawing/2014/chart" uri="{C3380CC4-5D6E-409C-BE32-E72D297353CC}">
              <c16:uniqueId val="{00000000-E38D-4431-B9CE-6D8E20415A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E38D-4431-B9CE-6D8E20415A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3767.6</c:v>
                </c:pt>
                <c:pt idx="1">
                  <c:v>2916.92</c:v>
                </c:pt>
                <c:pt idx="2">
                  <c:v>1986.26</c:v>
                </c:pt>
                <c:pt idx="3">
                  <c:v>1342.89</c:v>
                </c:pt>
                <c:pt idx="4">
                  <c:v>929.83</c:v>
                </c:pt>
              </c:numCache>
            </c:numRef>
          </c:val>
          <c:extLst>
            <c:ext xmlns:c16="http://schemas.microsoft.com/office/drawing/2014/chart" uri="{C3380CC4-5D6E-409C-BE32-E72D297353CC}">
              <c16:uniqueId val="{00000000-6AF1-4D29-B3CD-CD8BFEC080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6AF1-4D29-B3CD-CD8BFEC080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89.43</c:v>
                </c:pt>
                <c:pt idx="3">
                  <c:v>86.2</c:v>
                </c:pt>
                <c:pt idx="4">
                  <c:v>71.52</c:v>
                </c:pt>
              </c:numCache>
            </c:numRef>
          </c:val>
          <c:extLst>
            <c:ext xmlns:c16="http://schemas.microsoft.com/office/drawing/2014/chart" uri="{C3380CC4-5D6E-409C-BE32-E72D297353CC}">
              <c16:uniqueId val="{00000000-0AEE-4766-886A-E683B63D71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0AEE-4766-886A-E683B63D71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181.18</c:v>
                </c:pt>
                <c:pt idx="1">
                  <c:v>177.31</c:v>
                </c:pt>
                <c:pt idx="2">
                  <c:v>196.25</c:v>
                </c:pt>
                <c:pt idx="3">
                  <c:v>202.26</c:v>
                </c:pt>
                <c:pt idx="4">
                  <c:v>248.05</c:v>
                </c:pt>
              </c:numCache>
            </c:numRef>
          </c:val>
          <c:extLst>
            <c:ext xmlns:c16="http://schemas.microsoft.com/office/drawing/2014/chart" uri="{C3380CC4-5D6E-409C-BE32-E72D297353CC}">
              <c16:uniqueId val="{00000000-7027-4846-A482-22162832CE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7027-4846-A482-22162832CE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秋田市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自治体職員</v>
      </c>
      <c r="AE8" s="71"/>
      <c r="AF8" s="71"/>
      <c r="AG8" s="71"/>
      <c r="AH8" s="71"/>
      <c r="AI8" s="71"/>
      <c r="AJ8" s="71"/>
      <c r="AK8" s="3"/>
      <c r="AL8" s="50">
        <f>データ!S6</f>
        <v>297316</v>
      </c>
      <c r="AM8" s="50"/>
      <c r="AN8" s="50"/>
      <c r="AO8" s="50"/>
      <c r="AP8" s="50"/>
      <c r="AQ8" s="50"/>
      <c r="AR8" s="50"/>
      <c r="AS8" s="50"/>
      <c r="AT8" s="51">
        <f>データ!T6</f>
        <v>906.07</v>
      </c>
      <c r="AU8" s="51"/>
      <c r="AV8" s="51"/>
      <c r="AW8" s="51"/>
      <c r="AX8" s="51"/>
      <c r="AY8" s="51"/>
      <c r="AZ8" s="51"/>
      <c r="BA8" s="51"/>
      <c r="BB8" s="51">
        <f>データ!U6</f>
        <v>328.14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64.87</v>
      </c>
      <c r="J10" s="51"/>
      <c r="K10" s="51"/>
      <c r="L10" s="51"/>
      <c r="M10" s="51"/>
      <c r="N10" s="51"/>
      <c r="O10" s="51"/>
      <c r="P10" s="51">
        <f>データ!P6</f>
        <v>2.12</v>
      </c>
      <c r="Q10" s="51"/>
      <c r="R10" s="51"/>
      <c r="S10" s="51"/>
      <c r="T10" s="51"/>
      <c r="U10" s="51"/>
      <c r="V10" s="51"/>
      <c r="W10" s="51">
        <f>データ!Q6</f>
        <v>95.04</v>
      </c>
      <c r="X10" s="51"/>
      <c r="Y10" s="51"/>
      <c r="Z10" s="51"/>
      <c r="AA10" s="51"/>
      <c r="AB10" s="51"/>
      <c r="AC10" s="51"/>
      <c r="AD10" s="50">
        <f>データ!R6</f>
        <v>3113</v>
      </c>
      <c r="AE10" s="50"/>
      <c r="AF10" s="50"/>
      <c r="AG10" s="50"/>
      <c r="AH10" s="50"/>
      <c r="AI10" s="50"/>
      <c r="AJ10" s="50"/>
      <c r="AK10" s="2"/>
      <c r="AL10" s="50">
        <f>データ!V6</f>
        <v>6244</v>
      </c>
      <c r="AM10" s="50"/>
      <c r="AN10" s="50"/>
      <c r="AO10" s="50"/>
      <c r="AP10" s="50"/>
      <c r="AQ10" s="50"/>
      <c r="AR10" s="50"/>
      <c r="AS10" s="50"/>
      <c r="AT10" s="51">
        <f>データ!W6</f>
        <v>3.91</v>
      </c>
      <c r="AU10" s="51"/>
      <c r="AV10" s="51"/>
      <c r="AW10" s="51"/>
      <c r="AX10" s="51"/>
      <c r="AY10" s="51"/>
      <c r="AZ10" s="51"/>
      <c r="BA10" s="51"/>
      <c r="BB10" s="51">
        <f>データ!X6</f>
        <v>1596.93</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L7Kp9JJUxQVsOjgJ6s1fBl+6iSWW4Cgs+VfScgDf9nrB7G4HSgse8UDxWHIiG2zFFglEl7Gt/0OC1oOK3S19g==" saltValue="UPhDrT0gwnlAFL6dQsRY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52019</v>
      </c>
      <c r="D6" s="19">
        <f t="shared" si="3"/>
        <v>46</v>
      </c>
      <c r="E6" s="19">
        <f t="shared" si="3"/>
        <v>17</v>
      </c>
      <c r="F6" s="19">
        <f t="shared" si="3"/>
        <v>4</v>
      </c>
      <c r="G6" s="19">
        <f t="shared" si="3"/>
        <v>0</v>
      </c>
      <c r="H6" s="19" t="str">
        <f t="shared" si="3"/>
        <v>秋田県　秋田市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64.87</v>
      </c>
      <c r="P6" s="20">
        <f t="shared" si="3"/>
        <v>2.12</v>
      </c>
      <c r="Q6" s="20">
        <f t="shared" si="3"/>
        <v>95.04</v>
      </c>
      <c r="R6" s="20">
        <f t="shared" si="3"/>
        <v>3113</v>
      </c>
      <c r="S6" s="20">
        <f t="shared" si="3"/>
        <v>297316</v>
      </c>
      <c r="T6" s="20">
        <f t="shared" si="3"/>
        <v>906.07</v>
      </c>
      <c r="U6" s="20">
        <f t="shared" si="3"/>
        <v>328.14</v>
      </c>
      <c r="V6" s="20">
        <f t="shared" si="3"/>
        <v>6244</v>
      </c>
      <c r="W6" s="20">
        <f t="shared" si="3"/>
        <v>3.91</v>
      </c>
      <c r="X6" s="20">
        <f t="shared" si="3"/>
        <v>1596.93</v>
      </c>
      <c r="Y6" s="21">
        <f>IF(Y7="",NA(),Y7)</f>
        <v>90.57</v>
      </c>
      <c r="Z6" s="21">
        <f t="shared" ref="Z6:AH6" si="4">IF(Z7="",NA(),Z7)</f>
        <v>94.2</v>
      </c>
      <c r="AA6" s="21">
        <f t="shared" si="4"/>
        <v>96.92</v>
      </c>
      <c r="AB6" s="21">
        <f t="shared" si="4"/>
        <v>93.23</v>
      </c>
      <c r="AC6" s="21">
        <f t="shared" si="4"/>
        <v>90.21</v>
      </c>
      <c r="AD6" s="21">
        <f t="shared" si="4"/>
        <v>102.73</v>
      </c>
      <c r="AE6" s="21">
        <f t="shared" si="4"/>
        <v>102.7</v>
      </c>
      <c r="AF6" s="21">
        <f t="shared" si="4"/>
        <v>104.11</v>
      </c>
      <c r="AG6" s="21">
        <f t="shared" si="4"/>
        <v>101.98</v>
      </c>
      <c r="AH6" s="21">
        <f t="shared" si="4"/>
        <v>102.68</v>
      </c>
      <c r="AI6" s="20" t="str">
        <f>IF(AI7="","",IF(AI7="-","【-】","【"&amp;SUBSTITUTE(TEXT(AI7,"#,##0.00"),"-","△")&amp;"】"))</f>
        <v>【105.09】</v>
      </c>
      <c r="AJ6" s="21">
        <f>IF(AJ7="",NA(),AJ7)</f>
        <v>335.96</v>
      </c>
      <c r="AK6" s="21">
        <f t="shared" ref="AK6:AS6" si="5">IF(AK7="",NA(),AK7)</f>
        <v>364.47</v>
      </c>
      <c r="AL6" s="21">
        <f t="shared" si="5"/>
        <v>329.81</v>
      </c>
      <c r="AM6" s="21">
        <f t="shared" si="5"/>
        <v>294.41000000000003</v>
      </c>
      <c r="AN6" s="21">
        <f t="shared" si="5"/>
        <v>295.64</v>
      </c>
      <c r="AO6" s="21">
        <f t="shared" si="5"/>
        <v>94.97</v>
      </c>
      <c r="AP6" s="21">
        <f t="shared" si="5"/>
        <v>48.2</v>
      </c>
      <c r="AQ6" s="21">
        <f t="shared" si="5"/>
        <v>46.91</v>
      </c>
      <c r="AR6" s="21">
        <f t="shared" si="5"/>
        <v>52.27</v>
      </c>
      <c r="AS6" s="21">
        <f t="shared" si="5"/>
        <v>58.68</v>
      </c>
      <c r="AT6" s="20" t="str">
        <f>IF(AT7="","",IF(AT7="-","【-】","【"&amp;SUBSTITUTE(TEXT(AT7,"#,##0.00"),"-","△")&amp;"】"))</f>
        <v>【65.73】</v>
      </c>
      <c r="AU6" s="21">
        <f>IF(AU7="",NA(),AU7)</f>
        <v>69.95</v>
      </c>
      <c r="AV6" s="21">
        <f t="shared" ref="AV6:BD6" si="6">IF(AV7="",NA(),AV7)</f>
        <v>96.07</v>
      </c>
      <c r="AW6" s="21">
        <f t="shared" si="6"/>
        <v>122.32</v>
      </c>
      <c r="AX6" s="21">
        <f t="shared" si="6"/>
        <v>98.76</v>
      </c>
      <c r="AY6" s="21">
        <f t="shared" si="6"/>
        <v>60</v>
      </c>
      <c r="AZ6" s="21">
        <f t="shared" si="6"/>
        <v>47.72</v>
      </c>
      <c r="BA6" s="21">
        <f t="shared" si="6"/>
        <v>46.85</v>
      </c>
      <c r="BB6" s="21">
        <f t="shared" si="6"/>
        <v>44.35</v>
      </c>
      <c r="BC6" s="21">
        <f t="shared" si="6"/>
        <v>41.51</v>
      </c>
      <c r="BD6" s="21">
        <f t="shared" si="6"/>
        <v>45.01</v>
      </c>
      <c r="BE6" s="20" t="str">
        <f>IF(BE7="","",IF(BE7="-","【-】","【"&amp;SUBSTITUTE(TEXT(BE7,"#,##0.00"),"-","△")&amp;"】"))</f>
        <v>【48.91】</v>
      </c>
      <c r="BF6" s="21">
        <f>IF(BF7="",NA(),BF7)</f>
        <v>3767.6</v>
      </c>
      <c r="BG6" s="21">
        <f t="shared" ref="BG6:BO6" si="7">IF(BG7="",NA(),BG7)</f>
        <v>2916.92</v>
      </c>
      <c r="BH6" s="21">
        <f t="shared" si="7"/>
        <v>1986.26</v>
      </c>
      <c r="BI6" s="21">
        <f t="shared" si="7"/>
        <v>1342.89</v>
      </c>
      <c r="BJ6" s="21">
        <f t="shared" si="7"/>
        <v>929.83</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100</v>
      </c>
      <c r="BR6" s="21">
        <f t="shared" ref="BR6:BZ6" si="8">IF(BR7="",NA(),BR7)</f>
        <v>100</v>
      </c>
      <c r="BS6" s="21">
        <f t="shared" si="8"/>
        <v>89.43</v>
      </c>
      <c r="BT6" s="21">
        <f t="shared" si="8"/>
        <v>86.2</v>
      </c>
      <c r="BU6" s="21">
        <f t="shared" si="8"/>
        <v>71.52</v>
      </c>
      <c r="BV6" s="21">
        <f t="shared" si="8"/>
        <v>71.84</v>
      </c>
      <c r="BW6" s="21">
        <f t="shared" si="8"/>
        <v>82.88</v>
      </c>
      <c r="BX6" s="21">
        <f t="shared" si="8"/>
        <v>82.53</v>
      </c>
      <c r="BY6" s="21">
        <f t="shared" si="8"/>
        <v>81.81</v>
      </c>
      <c r="BZ6" s="21">
        <f t="shared" si="8"/>
        <v>82.27</v>
      </c>
      <c r="CA6" s="20" t="str">
        <f>IF(CA7="","",IF(CA7="-","【-】","【"&amp;SUBSTITUTE(TEXT(CA7,"#,##0.00"),"-","△")&amp;"】"))</f>
        <v>【75.33】</v>
      </c>
      <c r="CB6" s="21">
        <f>IF(CB7="",NA(),CB7)</f>
        <v>181.18</v>
      </c>
      <c r="CC6" s="21">
        <f t="shared" ref="CC6:CK6" si="9">IF(CC7="",NA(),CC7)</f>
        <v>177.31</v>
      </c>
      <c r="CD6" s="21">
        <f t="shared" si="9"/>
        <v>196.25</v>
      </c>
      <c r="CE6" s="21">
        <f t="shared" si="9"/>
        <v>202.26</v>
      </c>
      <c r="CF6" s="21">
        <f t="shared" si="9"/>
        <v>248.05</v>
      </c>
      <c r="CG6" s="21">
        <f t="shared" si="9"/>
        <v>228.47</v>
      </c>
      <c r="CH6" s="21">
        <f t="shared" si="9"/>
        <v>187.76</v>
      </c>
      <c r="CI6" s="21">
        <f t="shared" si="9"/>
        <v>190.48</v>
      </c>
      <c r="CJ6" s="21">
        <f t="shared" si="9"/>
        <v>193.59</v>
      </c>
      <c r="CK6" s="21">
        <f t="shared" si="9"/>
        <v>194.42</v>
      </c>
      <c r="CL6" s="20" t="str">
        <f>IF(CL7="","",IF(CL7="-","【-】","【"&amp;SUBSTITUTE(TEXT(CL7,"#,##0.00"),"-","△")&amp;"】"))</f>
        <v>【215.73】</v>
      </c>
      <c r="CM6" s="21">
        <f>IF(CM7="",NA(),CM7)</f>
        <v>28.3</v>
      </c>
      <c r="CN6" s="21">
        <f t="shared" ref="CN6:CV6" si="10">IF(CN7="",NA(),CN7)</f>
        <v>28.69</v>
      </c>
      <c r="CO6" s="21">
        <f t="shared" si="10"/>
        <v>30.46</v>
      </c>
      <c r="CP6" s="21">
        <f t="shared" si="10"/>
        <v>30.65</v>
      </c>
      <c r="CQ6" s="21">
        <f t="shared" si="10"/>
        <v>22.61</v>
      </c>
      <c r="CR6" s="21">
        <f t="shared" si="10"/>
        <v>42.47</v>
      </c>
      <c r="CS6" s="21">
        <f t="shared" si="10"/>
        <v>45.87</v>
      </c>
      <c r="CT6" s="21">
        <f t="shared" si="10"/>
        <v>44.24</v>
      </c>
      <c r="CU6" s="21">
        <f t="shared" si="10"/>
        <v>45.3</v>
      </c>
      <c r="CV6" s="21">
        <f t="shared" si="10"/>
        <v>45.6</v>
      </c>
      <c r="CW6" s="20" t="str">
        <f>IF(CW7="","",IF(CW7="-","【-】","【"&amp;SUBSTITUTE(TEXT(CW7,"#,##0.00"),"-","△")&amp;"】"))</f>
        <v>【43.28】</v>
      </c>
      <c r="CX6" s="21">
        <f>IF(CX7="",NA(),CX7)</f>
        <v>57.4</v>
      </c>
      <c r="CY6" s="21">
        <f t="shared" ref="CY6:DG6" si="11">IF(CY7="",NA(),CY7)</f>
        <v>59.1</v>
      </c>
      <c r="CZ6" s="21">
        <f t="shared" si="11"/>
        <v>68.19</v>
      </c>
      <c r="DA6" s="21">
        <f t="shared" si="11"/>
        <v>72.11</v>
      </c>
      <c r="DB6" s="21">
        <f t="shared" si="11"/>
        <v>79.959999999999994</v>
      </c>
      <c r="DC6" s="21">
        <f t="shared" si="11"/>
        <v>83.75</v>
      </c>
      <c r="DD6" s="21">
        <f t="shared" si="11"/>
        <v>87.65</v>
      </c>
      <c r="DE6" s="21">
        <f t="shared" si="11"/>
        <v>88.15</v>
      </c>
      <c r="DF6" s="21">
        <f t="shared" si="11"/>
        <v>88.37</v>
      </c>
      <c r="DG6" s="21">
        <f t="shared" si="11"/>
        <v>88.66</v>
      </c>
      <c r="DH6" s="20" t="str">
        <f>IF(DH7="","",IF(DH7="-","【-】","【"&amp;SUBSTITUTE(TEXT(DH7,"#,##0.00"),"-","△")&amp;"】"))</f>
        <v>【86.21】</v>
      </c>
      <c r="DI6" s="21">
        <f>IF(DI7="",NA(),DI7)</f>
        <v>25.11</v>
      </c>
      <c r="DJ6" s="21">
        <f t="shared" ref="DJ6:DR6" si="12">IF(DJ7="",NA(),DJ7)</f>
        <v>26.47</v>
      </c>
      <c r="DK6" s="21">
        <f t="shared" si="12"/>
        <v>30.19</v>
      </c>
      <c r="DL6" s="21">
        <f t="shared" si="12"/>
        <v>33.01</v>
      </c>
      <c r="DM6" s="21">
        <f t="shared" si="12"/>
        <v>35.32</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52019</v>
      </c>
      <c r="D7" s="23">
        <v>46</v>
      </c>
      <c r="E7" s="23">
        <v>17</v>
      </c>
      <c r="F7" s="23">
        <v>4</v>
      </c>
      <c r="G7" s="23">
        <v>0</v>
      </c>
      <c r="H7" s="23" t="s">
        <v>96</v>
      </c>
      <c r="I7" s="23" t="s">
        <v>97</v>
      </c>
      <c r="J7" s="23" t="s">
        <v>98</v>
      </c>
      <c r="K7" s="23" t="s">
        <v>99</v>
      </c>
      <c r="L7" s="23" t="s">
        <v>100</v>
      </c>
      <c r="M7" s="23" t="s">
        <v>101</v>
      </c>
      <c r="N7" s="24" t="s">
        <v>102</v>
      </c>
      <c r="O7" s="24">
        <v>64.87</v>
      </c>
      <c r="P7" s="24">
        <v>2.12</v>
      </c>
      <c r="Q7" s="24">
        <v>95.04</v>
      </c>
      <c r="R7" s="24">
        <v>3113</v>
      </c>
      <c r="S7" s="24">
        <v>297316</v>
      </c>
      <c r="T7" s="24">
        <v>906.07</v>
      </c>
      <c r="U7" s="24">
        <v>328.14</v>
      </c>
      <c r="V7" s="24">
        <v>6244</v>
      </c>
      <c r="W7" s="24">
        <v>3.91</v>
      </c>
      <c r="X7" s="24">
        <v>1596.93</v>
      </c>
      <c r="Y7" s="24">
        <v>90.57</v>
      </c>
      <c r="Z7" s="24">
        <v>94.2</v>
      </c>
      <c r="AA7" s="24">
        <v>96.92</v>
      </c>
      <c r="AB7" s="24">
        <v>93.23</v>
      </c>
      <c r="AC7" s="24">
        <v>90.21</v>
      </c>
      <c r="AD7" s="24">
        <v>102.73</v>
      </c>
      <c r="AE7" s="24">
        <v>102.7</v>
      </c>
      <c r="AF7" s="24">
        <v>104.11</v>
      </c>
      <c r="AG7" s="24">
        <v>101.98</v>
      </c>
      <c r="AH7" s="24">
        <v>102.68</v>
      </c>
      <c r="AI7" s="24">
        <v>105.09</v>
      </c>
      <c r="AJ7" s="24">
        <v>335.96</v>
      </c>
      <c r="AK7" s="24">
        <v>364.47</v>
      </c>
      <c r="AL7" s="24">
        <v>329.81</v>
      </c>
      <c r="AM7" s="24">
        <v>294.41000000000003</v>
      </c>
      <c r="AN7" s="24">
        <v>295.64</v>
      </c>
      <c r="AO7" s="24">
        <v>94.97</v>
      </c>
      <c r="AP7" s="24">
        <v>48.2</v>
      </c>
      <c r="AQ7" s="24">
        <v>46.91</v>
      </c>
      <c r="AR7" s="24">
        <v>52.27</v>
      </c>
      <c r="AS7" s="24">
        <v>58.68</v>
      </c>
      <c r="AT7" s="24">
        <v>65.73</v>
      </c>
      <c r="AU7" s="24">
        <v>69.95</v>
      </c>
      <c r="AV7" s="24">
        <v>96.07</v>
      </c>
      <c r="AW7" s="24">
        <v>122.32</v>
      </c>
      <c r="AX7" s="24">
        <v>98.76</v>
      </c>
      <c r="AY7" s="24">
        <v>60</v>
      </c>
      <c r="AZ7" s="24">
        <v>47.72</v>
      </c>
      <c r="BA7" s="24">
        <v>46.85</v>
      </c>
      <c r="BB7" s="24">
        <v>44.35</v>
      </c>
      <c r="BC7" s="24">
        <v>41.51</v>
      </c>
      <c r="BD7" s="24">
        <v>45.01</v>
      </c>
      <c r="BE7" s="24">
        <v>48.91</v>
      </c>
      <c r="BF7" s="24">
        <v>3767.6</v>
      </c>
      <c r="BG7" s="24">
        <v>2916.92</v>
      </c>
      <c r="BH7" s="24">
        <v>1986.26</v>
      </c>
      <c r="BI7" s="24">
        <v>1342.89</v>
      </c>
      <c r="BJ7" s="24">
        <v>929.83</v>
      </c>
      <c r="BK7" s="24">
        <v>1206.79</v>
      </c>
      <c r="BL7" s="24">
        <v>1268.6300000000001</v>
      </c>
      <c r="BM7" s="24">
        <v>1283.69</v>
      </c>
      <c r="BN7" s="24">
        <v>1160.22</v>
      </c>
      <c r="BO7" s="24">
        <v>1141.98</v>
      </c>
      <c r="BP7" s="24">
        <v>1156.82</v>
      </c>
      <c r="BQ7" s="24">
        <v>100</v>
      </c>
      <c r="BR7" s="24">
        <v>100</v>
      </c>
      <c r="BS7" s="24">
        <v>89.43</v>
      </c>
      <c r="BT7" s="24">
        <v>86.2</v>
      </c>
      <c r="BU7" s="24">
        <v>71.52</v>
      </c>
      <c r="BV7" s="24">
        <v>71.84</v>
      </c>
      <c r="BW7" s="24">
        <v>82.88</v>
      </c>
      <c r="BX7" s="24">
        <v>82.53</v>
      </c>
      <c r="BY7" s="24">
        <v>81.81</v>
      </c>
      <c r="BZ7" s="24">
        <v>82.27</v>
      </c>
      <c r="CA7" s="24">
        <v>75.33</v>
      </c>
      <c r="CB7" s="24">
        <v>181.18</v>
      </c>
      <c r="CC7" s="24">
        <v>177.31</v>
      </c>
      <c r="CD7" s="24">
        <v>196.25</v>
      </c>
      <c r="CE7" s="24">
        <v>202.26</v>
      </c>
      <c r="CF7" s="24">
        <v>248.05</v>
      </c>
      <c r="CG7" s="24">
        <v>228.47</v>
      </c>
      <c r="CH7" s="24">
        <v>187.76</v>
      </c>
      <c r="CI7" s="24">
        <v>190.48</v>
      </c>
      <c r="CJ7" s="24">
        <v>193.59</v>
      </c>
      <c r="CK7" s="24">
        <v>194.42</v>
      </c>
      <c r="CL7" s="24">
        <v>215.73</v>
      </c>
      <c r="CM7" s="24">
        <v>28.3</v>
      </c>
      <c r="CN7" s="24">
        <v>28.69</v>
      </c>
      <c r="CO7" s="24">
        <v>30.46</v>
      </c>
      <c r="CP7" s="24">
        <v>30.65</v>
      </c>
      <c r="CQ7" s="24">
        <v>22.61</v>
      </c>
      <c r="CR7" s="24">
        <v>42.47</v>
      </c>
      <c r="CS7" s="24">
        <v>45.87</v>
      </c>
      <c r="CT7" s="24">
        <v>44.24</v>
      </c>
      <c r="CU7" s="24">
        <v>45.3</v>
      </c>
      <c r="CV7" s="24">
        <v>45.6</v>
      </c>
      <c r="CW7" s="24">
        <v>43.28</v>
      </c>
      <c r="CX7" s="24">
        <v>57.4</v>
      </c>
      <c r="CY7" s="24">
        <v>59.1</v>
      </c>
      <c r="CZ7" s="24">
        <v>68.19</v>
      </c>
      <c r="DA7" s="24">
        <v>72.11</v>
      </c>
      <c r="DB7" s="24">
        <v>79.959999999999994</v>
      </c>
      <c r="DC7" s="24">
        <v>83.75</v>
      </c>
      <c r="DD7" s="24">
        <v>87.65</v>
      </c>
      <c r="DE7" s="24">
        <v>88.15</v>
      </c>
      <c r="DF7" s="24">
        <v>88.37</v>
      </c>
      <c r="DG7" s="24">
        <v>88.66</v>
      </c>
      <c r="DH7" s="24">
        <v>86.21</v>
      </c>
      <c r="DI7" s="24">
        <v>25.11</v>
      </c>
      <c r="DJ7" s="24">
        <v>26.47</v>
      </c>
      <c r="DK7" s="24">
        <v>30.19</v>
      </c>
      <c r="DL7" s="24">
        <v>33.01</v>
      </c>
      <c r="DM7" s="24">
        <v>35.32</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digital</cp:lastModifiedBy>
  <dcterms:created xsi:type="dcterms:W3CDTF">2025-01-24T07:09:26Z</dcterms:created>
  <dcterms:modified xsi:type="dcterms:W3CDTF">2025-01-28T23:33:20Z</dcterms:modified>
  <cp:category/>
</cp:coreProperties>
</file>