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決算統計\R5\250305_財政状況資料集\09_県追加確認事項（回答）\"/>
    </mc:Choice>
  </mc:AlternateContent>
  <bookViews>
    <workbookView xWindow="0" yWindow="0" windowWidth="2160" windowHeight="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<sst xmlns="http://schemas.openxmlformats.org/spreadsheetml/2006/main" count="1129" uniqueCount="594">
  <si>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</si>
  <si>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</si>
  <si>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</si>
  <si>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</si>
  <si>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</si>
  <si>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</si>
  <si>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</si>
  <si>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</si>
  <si>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</si>
  <si>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</si>
  <si>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</si>
  <si>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</si>
  <si>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</si>
  <si>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</si>
  <si>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</si>
  <si>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</si>
  <si>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</si>
  <si>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</si>
  <si>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</si>
  <si>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</si>
  <si>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</si>
  <si>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</si>
  <si>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</si>
  <si>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</si>
  <si>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</si>
  <si>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</si>
  <si>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</si>
  <si>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</si>
  <si>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</si>
  <si>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</si>
  <si>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</si>
  <si>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</si>
  <si>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</si>
  <si>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</si>
  <si>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</si>
  <si>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</si>
  <si>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</si>
  <si>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</si>
  <si>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</si>
  <si>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</si>
  <si>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</si>
  <si>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</si>
  <si>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</si>
  <si>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</si>
  <si>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</si>
  <si>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</si>
  <si>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</si>
  <si>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</si>
  <si>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</si>
  <si>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</si>
  <si>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</si>
  <si>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</si>
  <si>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</si>
  <si>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</si>
  <si>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</si>
  <si>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</si>
  <si>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</si>
  <si>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</si>
  <si>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</si>
  <si>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</si>
  <si>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</si>
  <si>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</si>
  <si>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</si>
  <si>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</si>
  <si>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</si>
  <si>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</si>
  <si>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</si>
  <si>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</si>
  <si>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</si>
  <si>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</si>
  <si>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</si>
  <si>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</si>
  <si>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</si>
  <si>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</si>
  <si>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</si>
  <si>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</si>
  <si>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</si>
  <si>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</si>
  <si>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</si>
  <si>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</si>
  <si>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</si>
  <si>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</si>
  <si>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</si>
  <si>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</si>
  <si>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</si>
  <si>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</si>
  <si>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</si>
  <si>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</si>
  <si>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</si>
  <si>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</si>
  <si>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</si>
  <si>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</si>
  <si>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</si>
  <si>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</si>
  <si>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秋田市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</si>
  <si>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</si>
  <si>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</si>
  <si>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</si>
  <si>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</si>
  <si>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</si>
  <si>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</si>
  <si>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</si>
  <si>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</si>
  <si>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</si>
  <si>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</si>
  <si>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</si>
  <si>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</si>
  <si>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</si>
  <si>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</si>
  <si>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</si>
  <si>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</si>
  <si>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</si>
  <si>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</si>
  <si>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</si>
  <si>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</si>
  <si>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</si>
  <si>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</si>
  <si>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</si>
  <si>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</si>
  <si>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</si>
  <si>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</si>
  <si>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</si>
  <si>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</si>
  <si>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</si>
  <si>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</si>
  <si>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</si>
  <si>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</si>
  <si>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</si>
  <si>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</si>
  <si>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</si>
  <si>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</si>
  <si>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</si>
  <si>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</si>
  <si>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</si>
  <si>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</si>
  <si>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</si>
  <si>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</si>
  <si>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</si>
  <si>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</si>
  <si>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</si>
  <si>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</si>
  <si>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</si>
  <si>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</si>
  <si>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</si>
  <si>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</si>
  <si>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</si>
  <si>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</si>
  <si>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</si>
  <si>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</si>
  <si>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</si>
  <si>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</si>
  <si>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</si>
  <si>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</si>
  <si>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</si>
  <si>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</si>
  <si>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</si>
  <si>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</si>
  <si>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</si>
  <si>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</si>
  <si>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</si>
  <si>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</si>
  <si>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</si>
  <si>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</si>
  <si>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</si>
  <si>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</si>
  <si>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</si>
  <si>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</si>
  <si>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</si>
  <si>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</si>
  <si>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</si>
  <si>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</si>
  <si>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</si>
  <si>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</si>
  <si>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</si>
  <si>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</si>
  <si>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</si>
  <si>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</si>
  <si>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</si>
  <si>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</si>
  <si>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</si>
  <si>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</si>
  <si>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</si>
  <si>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</si>
  <si>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</si>
  <si>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</si>
  <si>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</si>
  <si>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</si>
  <si>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</si>
  <si>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</si>
  <si>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</si>
  <si>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</si>
  <si>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</si>
  <si>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</si>
  <si>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</si>
  <si>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</si>
  <si>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</si>
  <si>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</si>
  <si>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</si>
  <si>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</si>
  <si>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</si>
  <si>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</si>
  <si>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</si>
  <si>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</si>
  <si>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秋田県秋田市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</si>
  <si>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</si>
  <si>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</si>
  <si>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</si>
  <si>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</si>
  <si>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</si>
  <si>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</si>
  <si>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</si>
  <si>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</si>
  <si>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</si>
  <si>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</si>
  <si>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</si>
  <si>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</si>
  <si>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</si>
  <si>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</si>
  <si>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</si>
  <si>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</si>
  <si>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</si>
  <si>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</si>
  <si>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</si>
  <si>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</si>
  <si>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</si>
  <si>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</si>
  <si>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</si>
  <si>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</si>
  <si>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</si>
  <si>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</si>
  <si>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</si>
  <si>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</si>
  <si>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</si>
  <si>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</si>
  <si>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</si>
  <si>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</si>
  <si>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</si>
  <si>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</si>
  <si>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</si>
  <si>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</si>
  <si>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</si>
  <si>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</si>
  <si>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</si>
  <si>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</si>
  <si>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</si>
  <si>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</si>
  <si>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</si>
  <si>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</si>
  <si>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</si>
  <si>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</si>
  <si>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</si>
  <si>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</si>
  <si>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</si>
  <si>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</si>
  <si>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</si>
  <si>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</si>
  <si>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</si>
  <si>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</si>
  <si>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</si>
  <si>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</si>
  <si>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</si>
  <si>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</si>
  <si>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</si>
  <si>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</si>
  <si>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</si>
  <si>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</si>
  <si>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</si>
  <si>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</si>
  <si>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</si>
  <si>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</si>
  <si>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</si>
  <si>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</si>
  <si>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</si>
  <si>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</si>
  <si>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</si>
  <si>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</si>
  <si>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</si>
  <si>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</si>
  <si>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</si>
  <si>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</si>
  <si>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</si>
  <si>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</si>
  <si>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</si>
  <si>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</si>
  <si>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</si>
  <si>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</si>
  <si>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</si>
  <si>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</si>
  <si>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</si>
  <si>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</si>
  <si>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</si>
  <si>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</si>
  <si>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</si>
  <si>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</si>
  <si>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</si>
  <si>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</si>
  <si>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</si>
  <si>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</si>
  <si>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</si>
  <si>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</si>
  <si>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</si>
  <si>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</si>
  <si>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</si>
  <si>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</si>
  <si>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</si>
  <si>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</si>
  <si>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</si>
  <si>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</si>
  <si>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</si>
  <si>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</si>
  <si>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</si>
  <si>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</si>
  <si>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</si>
  <si>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</si>
  <si>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</si>
  <si>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</si>
  <si>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</si>
  <si>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</si>
  <si>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</si>
  <si>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</si>
  <si>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</si>
  <si>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</si>
  <si>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</si>
  <si>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観光施設</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</si>
  <si>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</si>
  <si>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</si>
  <si>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</si>
  <si>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</si>
  <si>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</si>
  <si>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</si>
  <si>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</si>
  <si>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</si>
  <si>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</si>
  <si>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</si>
  <si>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</si>
  <si>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</si>
  <si>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</si>
  <si>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</si>
  <si>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</si>
  <si>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</si>
  <si>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</si>
  <si>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</si>
  <si>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</si>
  <si>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</si>
  <si>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</si>
  <si>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</si>
  <si>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</si>
  <si>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</si>
  <si>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</si>
  <si>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</si>
  <si>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</si>
  <si>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</si>
  <si>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</si>
  <si>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</si>
  <si>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秋田県秋田市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</si>
  <si>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</si>
  <si>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</si>
  <si>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</si>
  <si>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</si>
  <si>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</si>
  <si>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</si>
  <si>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</si>
  <si>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</si>
  <si>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</si>
  <si>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</si>
  <si>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</si>
  <si>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</si>
  <si>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</si>
  <si>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</si>
  <si>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</si>
  <si>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</si>
  <si>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</si>
  <si>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</si>
  <si>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</si>
  <si>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</si>
  <si>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土地区画整理会計</t>
    <phoneticPr fontId="5"/>
  </si>
  <si>
    <t>市有林会計</t>
    <phoneticPr fontId="5"/>
  </si>
  <si>
    <t>市営墓地会計</t>
    <phoneticPr fontId="5"/>
  </si>
  <si>
    <t>病院事業債管理会計</t>
    <phoneticPr fontId="5"/>
  </si>
  <si>
    <t>学校給食費会計</t>
    <phoneticPr fontId="5"/>
  </si>
  <si>
    <t>母子父子寡婦福祉資金貸付事業会計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</si>
  <si>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</si>
  <si>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</si>
  <si>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</si>
  <si>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</si>
  <si>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</si>
  <si>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</si>
  <si>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</si>
  <si>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</si>
  <si>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</si>
  <si>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</si>
  <si>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</si>
  <si>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</si>
  <si>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</si>
  <si>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</si>
  <si>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</si>
  <si>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</si>
  <si>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</si>
  <si>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</si>
  <si>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下水道事業会計</t>
    <phoneticPr fontId="5"/>
  </si>
  <si>
    <t>農業集落排水事業会計</t>
    <phoneticPr fontId="5"/>
  </si>
  <si>
    <t>秋田市中央卸売市場会計</t>
    <phoneticPr fontId="5"/>
  </si>
  <si>
    <t>法非適用企業</t>
    <phoneticPr fontId="5"/>
  </si>
  <si>
    <t>秋田市公設地方卸売市場会計</t>
    <phoneticPr fontId="5"/>
  </si>
  <si>
    <t>秋田市大森山動物園会計</t>
    <phoneticPr fontId="5"/>
  </si>
  <si>
    <t>秋田市廃棄物発電会計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</si>
  <si>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</si>
  <si>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</si>
  <si>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</si>
  <si>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</si>
  <si>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</si>
  <si>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</si>
  <si>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</si>
  <si>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</si>
  <si>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</si>
  <si>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</si>
  <si>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</si>
  <si>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</si>
  <si>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</si>
  <si>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</si>
  <si>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</si>
  <si>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</si>
  <si>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</si>
  <si>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</si>
  <si>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</si>
  <si>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</si>
  <si>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</si>
  <si>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</si>
  <si>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</si>
  <si>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</si>
  <si>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</si>
  <si>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</si>
  <si>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</si>
  <si>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</si>
  <si>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</si>
  <si>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</si>
  <si>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</si>
  <si>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</si>
  <si>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</si>
  <si>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</si>
  <si>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</si>
  <si>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</si>
  <si>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</si>
  <si>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</si>
  <si>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</si>
  <si>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</si>
  <si>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</si>
  <si>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</si>
  <si>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</si>
  <si>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</si>
  <si>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</si>
  <si>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</si>
  <si>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</si>
  <si>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</si>
  <si>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</si>
  <si>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</si>
  <si>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</si>
  <si>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</si>
  <si>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</si>
  <si>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</si>
  <si>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</si>
  <si>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</si>
  <si>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</si>
  <si>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</si>
  <si>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</si>
  <si>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</si>
  <si>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</si>
  <si>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</si>
  <si>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</si>
  <si>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</si>
  <si>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</si>
  <si>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</si>
  <si>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</si>
  <si>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</si>
  <si>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</si>
  <si>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</si>
  <si>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</si>
  <si>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</si>
  <si>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</si>
  <si>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</si>
  <si>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</si>
  <si>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</si>
  <si>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</si>
  <si>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</si>
  <si>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</si>
  <si>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</si>
  <si>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</si>
  <si>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</si>
  <si>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</si>
  <si>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</si>
  <si>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</si>
  <si>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</si>
  <si>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</si>
  <si>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</si>
  <si>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</si>
  <si>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</si>
  <si>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</si>
  <si>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</si>
  <si>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</si>
  <si>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</si>
  <si>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</si>
  <si>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</si>
  <si>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</si>
  <si>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</si>
  <si>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</si>
  <si>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</si>
  <si>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</si>
  <si>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</si>
  <si>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</si>
  <si>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</si>
  <si>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</si>
  <si>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</si>
  <si>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</si>
  <si>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</si>
  <si>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</si>
  <si>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</si>
  <si>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</si>
  <si>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</si>
  <si>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</si>
  <si>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</si>
  <si>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</si>
  <si>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</si>
  <si>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</si>
  <si>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</si>
  <si>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</si>
  <si>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</si>
  <si>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</si>
  <si>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</si>
  <si>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</si>
  <si>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</si>
  <si>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</si>
  <si>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</si>
  <si>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</si>
  <si>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</si>
  <si>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</si>
  <si>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</si>
  <si>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</si>
  <si>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</si>
  <si>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</si>
  <si>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</si>
  <si>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</si>
  <si>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0.35</t>
  </si>
  <si>
    <t>▲ 0.58</t>
  </si>
  <si>
    <t>▲ 0.22</t>
  </si>
  <si>
    <t>▲ 1.50</t>
  </si>
  <si>
    <t>水道事業会計</t>
  </si>
  <si>
    <t>下水道事業会計</t>
  </si>
  <si>
    <t>一般会計</t>
  </si>
  <si>
    <t>介護保険事業会計</t>
  </si>
  <si>
    <t>農業集落排水事業会計</t>
  </si>
  <si>
    <t>土地区画整理会計</t>
  </si>
  <si>
    <t>国民健康保険事業会計</t>
  </si>
  <si>
    <t>後期高齢者医療事業会計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</si>
  <si>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</si>
  <si>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</si>
  <si>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</si>
  <si>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</si>
  <si>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</si>
  <si>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</si>
  <si>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</si>
  <si>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</si>
  <si>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</si>
  <si>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t>
    <phoneticPr fontId="2"/>
  </si>
  <si>
    <t>-</t>
    <phoneticPr fontId="2"/>
  </si>
  <si>
    <t>-</t>
    <phoneticPr fontId="2"/>
  </si>
  <si>
    <t>-</t>
    <phoneticPr fontId="2"/>
  </si>
  <si>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</si>
  <si>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4"/>
  </si>
  <si>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4"/>
  </si>
  <si>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4"/>
  </si>
  <si>
    <t>秋田県後期高齢者医療広域連合（後期高齢者医療特別会計）</t>
    <rPh sb="15" eb="17">
      <t>コウキ</t>
    </rPh>
    <rPh sb="17" eb="20">
      <t>コウレイシャ</t>
    </rPh>
    <rPh sb="20" eb="22">
      <t>イリョウ</t>
    </rPh>
    <rPh sb="22" eb="24">
      <t>トクベツ</t>
    </rPh>
    <phoneticPr fontId="24"/>
  </si>
  <si>
    <t>-</t>
    <phoneticPr fontId="2"/>
  </si>
  <si>
    <t>-</t>
    <phoneticPr fontId="2"/>
  </si>
  <si>
    <t>-</t>
    <phoneticPr fontId="2"/>
  </si>
  <si>
    <t>-</t>
    <phoneticPr fontId="2"/>
  </si>
  <si>
    <t>一般財団法人秋田市駐車場公社</t>
    <rPh sb="0" eb="2">
      <t>イッパン</t>
    </rPh>
    <rPh sb="2" eb="6">
      <t>ザイダンホウジン</t>
    </rPh>
    <rPh sb="6" eb="9">
      <t>アキタシ</t>
    </rPh>
    <rPh sb="9" eb="12">
      <t>チュウシャジョウ</t>
    </rPh>
    <rPh sb="12" eb="14">
      <t>コウシャ</t>
    </rPh>
    <phoneticPr fontId="24"/>
  </si>
  <si>
    <t>太平山観光開発株式会社</t>
    <rPh sb="0" eb="3">
      <t>タイヘイザン</t>
    </rPh>
    <rPh sb="3" eb="5">
      <t>カンコウ</t>
    </rPh>
    <rPh sb="5" eb="7">
      <t>カイハツ</t>
    </rPh>
    <rPh sb="7" eb="11">
      <t>カブシキガイシャ</t>
    </rPh>
    <phoneticPr fontId="24"/>
  </si>
  <si>
    <t>一般財団法人秋田市勤労者福祉振興協会</t>
    <rPh sb="0" eb="2">
      <t>イッパン</t>
    </rPh>
    <rPh sb="2" eb="6">
      <t>ザイダンホウジン</t>
    </rPh>
    <rPh sb="6" eb="9">
      <t>アキタシ</t>
    </rPh>
    <rPh sb="9" eb="12">
      <t>キンロウシャ</t>
    </rPh>
    <rPh sb="12" eb="14">
      <t>フクシ</t>
    </rPh>
    <rPh sb="14" eb="16">
      <t>シンコウ</t>
    </rPh>
    <rPh sb="16" eb="18">
      <t>キョウカイ</t>
    </rPh>
    <phoneticPr fontId="24"/>
  </si>
  <si>
    <t>公益財団法人秋田観光コンベンション協会</t>
    <rPh sb="0" eb="2">
      <t>コウエキ</t>
    </rPh>
    <rPh sb="2" eb="6">
      <t>ザイダンホウジン</t>
    </rPh>
    <rPh sb="6" eb="8">
      <t>アキタ</t>
    </rPh>
    <rPh sb="8" eb="10">
      <t>カンコウ</t>
    </rPh>
    <rPh sb="17" eb="19">
      <t>キョウカイ</t>
    </rPh>
    <phoneticPr fontId="24"/>
  </si>
  <si>
    <t>河辺地域振興株式会社</t>
    <rPh sb="0" eb="2">
      <t>カワベ</t>
    </rPh>
    <rPh sb="2" eb="4">
      <t>チイキ</t>
    </rPh>
    <rPh sb="4" eb="6">
      <t>シンコウ</t>
    </rPh>
    <rPh sb="6" eb="10">
      <t>カブシキガイシャ</t>
    </rPh>
    <phoneticPr fontId="24"/>
  </si>
  <si>
    <t>株式会社雄和振興公社</t>
    <rPh sb="0" eb="4">
      <t>カブシキガイシャ</t>
    </rPh>
    <rPh sb="4" eb="6">
      <t>ユウワ</t>
    </rPh>
    <rPh sb="6" eb="8">
      <t>シンコウ</t>
    </rPh>
    <rPh sb="8" eb="10">
      <t>コウシャ</t>
    </rPh>
    <phoneticPr fontId="24"/>
  </si>
  <si>
    <t>公益財団法人秋田市総合振興公社</t>
    <rPh sb="0" eb="2">
      <t>コウエキ</t>
    </rPh>
    <rPh sb="2" eb="6">
      <t>ザイダンホウジン</t>
    </rPh>
    <rPh sb="6" eb="9">
      <t>アキタシ</t>
    </rPh>
    <rPh sb="9" eb="11">
      <t>ソウゴウ</t>
    </rPh>
    <rPh sb="11" eb="13">
      <t>シンコウ</t>
    </rPh>
    <rPh sb="13" eb="15">
      <t>コウシャ</t>
    </rPh>
    <phoneticPr fontId="24"/>
  </si>
  <si>
    <t>公立大学法人秋田公立美術大学</t>
  </si>
  <si>
    <t>地方独立行政法人市立秋田総合病院</t>
  </si>
  <si>
    <t>公立大学法人国際教養大学</t>
    <rPh sb="0" eb="2">
      <t>コウリツ</t>
    </rPh>
    <rPh sb="2" eb="4">
      <t>ダイガク</t>
    </rPh>
    <rPh sb="4" eb="6">
      <t>ホウジン</t>
    </rPh>
    <rPh sb="6" eb="8">
      <t>コクサイ</t>
    </rPh>
    <rPh sb="8" eb="10">
      <t>キョウヨウ</t>
    </rPh>
    <rPh sb="10" eb="12">
      <t>ダイガク</t>
    </rPh>
    <phoneticPr fontId="24"/>
  </si>
  <si>
    <t>-</t>
    <phoneticPr fontId="2"/>
  </si>
  <si>
    <t>一般廃棄物処理施設整備基金</t>
    <phoneticPr fontId="5"/>
  </si>
  <si>
    <t>新型コロナウイルス感染症対策特別金融支援基金</t>
    <phoneticPr fontId="2"/>
  </si>
  <si>
    <t>公共施設等整備基金</t>
    <phoneticPr fontId="2"/>
  </si>
  <si>
    <t>職員退職手当基金</t>
    <phoneticPr fontId="2"/>
  </si>
  <si>
    <t>－</t>
    <phoneticPr fontId="2"/>
  </si>
  <si>
    <t>公立大学法人支援基金</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</si>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</sst>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xmlns:c16r2="http://schemas.microsoft.com/office/drawing/2015/06/chart">
            <c:ext xmlns:c16="http://schemas.microsoft.com/office/drawing/2014/chart" uri="{C3380CC4-5D6E-409C-BE32-E72D297353CC}">
              <c16:uniqueId val="{00000000-1CCF-4322-BE0A-18B053C57C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44481</c:v>
                </c:pt>
                <c:pt idx="1">
                  <c:v>70148</c:v>
                </c:pt>
                <c:pt idx="2">
                  <c:v>74812</c:v>
                </c:pt>
                <c:pt idx="3">
                  <c:v>54851</c:v>
                </c:pt>
                <c:pt idx="4">
                  <c:v>59714</c:v>
                </c:pt>
              </c:numCache>
            </c:numRef>
          </c:val>
          <c:smooth val="0"/>
          <c:extLst xmlns:c16r2="http://schemas.microsoft.com/office/drawing/2015/06/chart">
            <c:ext xmlns:c16="http://schemas.microsoft.com/office/drawing/2014/chart" uri="{C3380CC4-5D6E-409C-BE32-E72D297353CC}">
              <c16:uniqueId val="{00000001-1CCF-4322-BE0A-18B053C57CF6}"/>
            </c:ext>
          </c:extLst>
        </c:ser>
        <c:dLbls>
          <c:showLegendKey val="0"/>
          <c:showVal val="0"/>
          <c:showCatName val="0"/>
          <c:showSerName val="0"/>
          <c:showPercent val="0"/>
          <c:showBubbleSize val="0"/>
        </c:dLbls>
        <c:marker val="1"/>
        <c:smooth val="0"/>
        <c:axId val="311879040"/>
        <c:axId val="311876688"/>
      </c:lineChart>
      <c:catAx>
        <c:axId val="311879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1876688"/>
        <c:crosses val="autoZero"/>
        <c:auto val="1"/>
        <c:lblAlgn val="ctr"/>
        <c:lblOffset val="100"/>
        <c:tickLblSkip val="1"/>
        <c:tickMarkSkip val="1"/>
        <c:noMultiLvlLbl val="0"/>
      </c:catAx>
      <c:valAx>
        <c:axId val="31187668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1879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2.4</c:v>
                </c:pt>
                <c:pt idx="1">
                  <c:v>2.52</c:v>
                </c:pt>
                <c:pt idx="2">
                  <c:v>2.56</c:v>
                </c:pt>
                <c:pt idx="3">
                  <c:v>2.5099999999999998</c:v>
                </c:pt>
                <c:pt idx="4">
                  <c:v>2.56</c:v>
                </c:pt>
              </c:numCache>
            </c:numRef>
          </c:val>
          <c:extLst xmlns:c16r2="http://schemas.microsoft.com/office/drawing/2015/06/chart">
            <c:ext xmlns:c16="http://schemas.microsoft.com/office/drawing/2014/chart" uri="{C3380CC4-5D6E-409C-BE32-E72D297353CC}">
              <c16:uniqueId val="{00000000-2790-4E95-9C3B-459D2B552D3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5.71</c:v>
                </c:pt>
                <c:pt idx="1">
                  <c:v>4.83</c:v>
                </c:pt>
                <c:pt idx="2">
                  <c:v>5.69</c:v>
                </c:pt>
                <c:pt idx="3">
                  <c:v>5.65</c:v>
                </c:pt>
                <c:pt idx="4">
                  <c:v>3.99</c:v>
                </c:pt>
              </c:numCache>
            </c:numRef>
          </c:val>
          <c:extLst xmlns:c16r2="http://schemas.microsoft.com/office/drawing/2015/06/chart">
            <c:ext xmlns:c16="http://schemas.microsoft.com/office/drawing/2014/chart" uri="{C3380CC4-5D6E-409C-BE32-E72D297353CC}">
              <c16:uniqueId val="{00000001-2790-4E95-9C3B-459D2B552D36}"/>
            </c:ext>
          </c:extLst>
        </c:ser>
        <c:dLbls>
          <c:showLegendKey val="0"/>
          <c:showVal val="0"/>
          <c:showCatName val="0"/>
          <c:showSerName val="0"/>
          <c:showPercent val="0"/>
          <c:showBubbleSize val="0"/>
        </c:dLbls>
        <c:gapWidth val="250"/>
        <c:overlap val="100"/>
        <c:axId val="311877080"/>
        <c:axId val="311877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-0.35</c:v>
                </c:pt>
                <c:pt idx="1">
                  <c:v>-0.57999999999999996</c:v>
                </c:pt>
                <c:pt idx="2">
                  <c:v>1.04</c:v>
                </c:pt>
                <c:pt idx="3">
                  <c:v>-0.22</c:v>
                </c:pt>
                <c:pt idx="4">
                  <c:v>-1.5</c:v>
                </c:pt>
              </c:numCache>
            </c:numRef>
          </c:val>
          <c:smooth val="0"/>
          <c:extLst xmlns:c16r2="http://schemas.microsoft.com/office/drawing/2015/06/chart">
            <c:ext xmlns:c16="http://schemas.microsoft.com/office/drawing/2014/chart" uri="{C3380CC4-5D6E-409C-BE32-E72D297353CC}">
              <c16:uniqueId val="{00000002-2790-4E95-9C3B-459D2B552D36}"/>
            </c:ext>
          </c:extLst>
        </c:ser>
        <c:dLbls>
          <c:showLegendKey val="0"/>
          <c:showVal val="0"/>
          <c:showCatName val="0"/>
          <c:showSerName val="0"/>
          <c:showPercent val="0"/>
          <c:showBubbleSize val="0"/>
        </c:dLbls>
        <c:marker val="1"/>
        <c:smooth val="0"/>
        <c:axId val="311877080"/>
        <c:axId val="311877864"/>
      </c:lineChart>
      <c:catAx>
        <c:axId val="311877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1877864"/>
        <c:crosses val="autoZero"/>
        <c:auto val="1"/>
        <c:lblAlgn val="ctr"/>
        <c:lblOffset val="100"/>
        <c:tickLblSkip val="1"/>
        <c:tickMarkSkip val="1"/>
        <c:noMultiLvlLbl val="0"/>
      </c:catAx>
      <c:valAx>
        <c:axId val="311877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1877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0.09</c:v>
                </c:pt>
                <c:pt idx="2">
                  <c:v>#N/A</c:v>
                </c:pt>
                <c:pt idx="3">
                  <c:v>0.11</c:v>
                </c:pt>
                <c:pt idx="4">
                  <c:v>#N/A</c:v>
                </c:pt>
                <c:pt idx="5">
                  <c:v>0.16</c:v>
                </c:pt>
                <c:pt idx="6">
                  <c:v>#N/A</c:v>
                </c:pt>
                <c:pt idx="7">
                  <c:v>0.1</c:v>
                </c:pt>
                <c:pt idx="8">
                  <c:v>#N/A</c:v>
                </c:pt>
                <c:pt idx="9">
                  <c:v>7.0000000000000007E-2</c:v>
                </c:pt>
              </c:numCache>
            </c:numRef>
          </c:val>
          <c:extLst xmlns:c16r2="http://schemas.microsoft.com/office/drawing/2015/06/chart">
            <c:ext xmlns:c16="http://schemas.microsoft.com/office/drawing/2014/chart" uri="{C3380CC4-5D6E-409C-BE32-E72D297353CC}">
              <c16:uniqueId val="{00000000-2BCC-4042-9E6A-6D8D8826F2E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BCC-4042-9E6A-6D8D8826F2E1}"/>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0.05</c:v>
                </c:pt>
                <c:pt idx="2">
                  <c:v>#N/A</c:v>
                </c:pt>
                <c:pt idx="3">
                  <c:v>0.06</c:v>
                </c:pt>
                <c:pt idx="4">
                  <c:v>#N/A</c:v>
                </c:pt>
                <c:pt idx="5">
                  <c:v>7.0000000000000007E-2</c:v>
                </c:pt>
                <c:pt idx="6">
                  <c:v>#N/A</c:v>
                </c:pt>
                <c:pt idx="7">
                  <c:v>0.16</c:v>
                </c:pt>
                <c:pt idx="8">
                  <c:v>#N/A</c:v>
                </c:pt>
                <c:pt idx="9">
                  <c:v>0.04</c:v>
                </c:pt>
              </c:numCache>
            </c:numRef>
          </c:val>
          <c:extLst xmlns:c16r2="http://schemas.microsoft.com/office/drawing/2015/06/chart">
            <c:ext xmlns:c16="http://schemas.microsoft.com/office/drawing/2014/chart" uri="{C3380CC4-5D6E-409C-BE32-E72D297353CC}">
              <c16:uniqueId val="{00000002-2BCC-4042-9E6A-6D8D8826F2E1}"/>
            </c:ext>
          </c:extLst>
        </c:ser>
        <c:ser>
          <c:idx val="3"/>
          <c:order val="3"/>
          <c:tx>
            <c:strRef>
              <c:f>データシート!$A$30</c:f>
              <c:strCache>
                <c:ptCount val="1"/>
                <c:pt idx="0">
                  <c:v>国民健康保険事業会計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0.12</c:v>
                </c:pt>
                <c:pt idx="2">
                  <c:v>#N/A</c:v>
                </c:pt>
                <c:pt idx="3">
                  <c:v>0.36</c:v>
                </c:pt>
                <c:pt idx="4">
                  <c:v>#N/A</c:v>
                </c:pt>
                <c:pt idx="5">
                  <c:v>0.93</c:v>
                </c:pt>
                <c:pt idx="6">
                  <c:v>#N/A</c:v>
                </c:pt>
                <c:pt idx="7">
                  <c:v>0.28999999999999998</c:v>
                </c:pt>
                <c:pt idx="8">
                  <c:v>#N/A</c:v>
                </c:pt>
                <c:pt idx="9">
                  <c:v>0.24</c:v>
                </c:pt>
              </c:numCache>
            </c:numRef>
          </c:val>
          <c:extLst xmlns:c16r2="http://schemas.microsoft.com/office/drawing/2015/06/chart">
            <c:ext xmlns:c16="http://schemas.microsoft.com/office/drawing/2014/chart" uri="{C3380CC4-5D6E-409C-BE32-E72D297353CC}">
              <c16:uniqueId val="{00000003-2BCC-4042-9E6A-6D8D8826F2E1}"/>
            </c:ext>
          </c:extLst>
        </c:ser>
        <c:ser>
          <c:idx val="4"/>
          <c:order val="4"/>
          <c:tx>
            <c:strRef>
              <c:f>データシート!$A$31</c:f>
              <c:strCache>
                <c:ptCount val="1"/>
                <c:pt idx="0">
                  <c:v>土地区画整理会計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0.56000000000000005</c:v>
                </c:pt>
                <c:pt idx="2">
                  <c:v>#N/A</c:v>
                </c:pt>
                <c:pt idx="3">
                  <c:v>0.5</c:v>
                </c:pt>
                <c:pt idx="4">
                  <c:v>#N/A</c:v>
                </c:pt>
                <c:pt idx="5">
                  <c:v>0.42</c:v>
                </c:pt>
                <c:pt idx="6">
                  <c:v>#N/A</c:v>
                </c:pt>
                <c:pt idx="7">
                  <c:v>0.41</c:v>
                </c:pt>
                <c:pt idx="8">
                  <c:v>#N/A</c:v>
                </c:pt>
                <c:pt idx="9">
                  <c:v>0.55000000000000004</c:v>
                </c:pt>
              </c:numCache>
            </c:numRef>
          </c:val>
          <c:extLst xmlns:c16r2="http://schemas.microsoft.com/office/drawing/2015/06/chart">
            <c:ext xmlns:c16="http://schemas.microsoft.com/office/drawing/2014/chart" uri="{C3380CC4-5D6E-409C-BE32-E72D297353CC}">
              <c16:uniqueId val="{00000004-2BCC-4042-9E6A-6D8D8826F2E1}"/>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0.89</c:v>
                </c:pt>
                <c:pt idx="2">
                  <c:v>#N/A</c:v>
                </c:pt>
                <c:pt idx="3">
                  <c:v>0.9</c:v>
                </c:pt>
                <c:pt idx="4">
                  <c:v>#N/A</c:v>
                </c:pt>
                <c:pt idx="5">
                  <c:v>0.87</c:v>
                </c:pt>
                <c:pt idx="6">
                  <c:v>#N/A</c:v>
                </c:pt>
                <c:pt idx="7">
                  <c:v>0.89</c:v>
                </c:pt>
                <c:pt idx="8">
                  <c:v>#N/A</c:v>
                </c:pt>
                <c:pt idx="9">
                  <c:v>0.9</c:v>
                </c:pt>
              </c:numCache>
            </c:numRef>
          </c:val>
          <c:extLst xmlns:c16r2="http://schemas.microsoft.com/office/drawing/2015/06/chart">
            <c:ext xmlns:c16="http://schemas.microsoft.com/office/drawing/2014/chart" uri="{C3380CC4-5D6E-409C-BE32-E72D297353CC}">
              <c16:uniqueId val="{00000005-2BCC-4042-9E6A-6D8D8826F2E1}"/>
            </c:ext>
          </c:extLst>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c:v>
                </c:pt>
                <c:pt idx="2">
                  <c:v>#N/A</c:v>
                </c:pt>
                <c:pt idx="3">
                  <c:v>1.21</c:v>
                </c:pt>
                <c:pt idx="4">
                  <c:v>#N/A</c:v>
                </c:pt>
                <c:pt idx="5">
                  <c:v>1.38</c:v>
                </c:pt>
                <c:pt idx="6">
                  <c:v>#N/A</c:v>
                </c:pt>
                <c:pt idx="7">
                  <c:v>1.82</c:v>
                </c:pt>
                <c:pt idx="8">
                  <c:v>#N/A</c:v>
                </c:pt>
                <c:pt idx="9">
                  <c:v>1.82</c:v>
                </c:pt>
              </c:numCache>
            </c:numRef>
          </c:val>
          <c:extLst xmlns:c16r2="http://schemas.microsoft.com/office/drawing/2015/06/chart">
            <c:ext xmlns:c16="http://schemas.microsoft.com/office/drawing/2014/chart" uri="{C3380CC4-5D6E-409C-BE32-E72D297353CC}">
              <c16:uniqueId val="{00000006-2BCC-4042-9E6A-6D8D8826F2E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1.77</c:v>
                </c:pt>
                <c:pt idx="2">
                  <c:v>#N/A</c:v>
                </c:pt>
                <c:pt idx="3">
                  <c:v>1.95</c:v>
                </c:pt>
                <c:pt idx="4">
                  <c:v>#N/A</c:v>
                </c:pt>
                <c:pt idx="5">
                  <c:v>2</c:v>
                </c:pt>
                <c:pt idx="6">
                  <c:v>#N/A</c:v>
                </c:pt>
                <c:pt idx="7">
                  <c:v>1.99</c:v>
                </c:pt>
                <c:pt idx="8">
                  <c:v>#N/A</c:v>
                </c:pt>
                <c:pt idx="9">
                  <c:v>1.95</c:v>
                </c:pt>
              </c:numCache>
            </c:numRef>
          </c:val>
          <c:extLst xmlns:c16r2="http://schemas.microsoft.com/office/drawing/2015/06/chart">
            <c:ext xmlns:c16="http://schemas.microsoft.com/office/drawing/2014/chart" uri="{C3380CC4-5D6E-409C-BE32-E72D297353CC}">
              <c16:uniqueId val="{00000007-2BCC-4042-9E6A-6D8D8826F2E1}"/>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6.36</c:v>
                </c:pt>
                <c:pt idx="2">
                  <c:v>#N/A</c:v>
                </c:pt>
                <c:pt idx="3">
                  <c:v>5.82</c:v>
                </c:pt>
                <c:pt idx="4">
                  <c:v>#N/A</c:v>
                </c:pt>
                <c:pt idx="5">
                  <c:v>5.63</c:v>
                </c:pt>
                <c:pt idx="6">
                  <c:v>#N/A</c:v>
                </c:pt>
                <c:pt idx="7">
                  <c:v>5.95</c:v>
                </c:pt>
                <c:pt idx="8">
                  <c:v>#N/A</c:v>
                </c:pt>
                <c:pt idx="9">
                  <c:v>5.43</c:v>
                </c:pt>
              </c:numCache>
            </c:numRef>
          </c:val>
          <c:extLst xmlns:c16r2="http://schemas.microsoft.com/office/drawing/2015/06/chart">
            <c:ext xmlns:c16="http://schemas.microsoft.com/office/drawing/2014/chart" uri="{C3380CC4-5D6E-409C-BE32-E72D297353CC}">
              <c16:uniqueId val="{00000008-2BCC-4042-9E6A-6D8D8826F2E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16.28</c:v>
                </c:pt>
                <c:pt idx="2">
                  <c:v>#N/A</c:v>
                </c:pt>
                <c:pt idx="3">
                  <c:v>16.68</c:v>
                </c:pt>
                <c:pt idx="4">
                  <c:v>#N/A</c:v>
                </c:pt>
                <c:pt idx="5">
                  <c:v>17.57</c:v>
                </c:pt>
                <c:pt idx="6">
                  <c:v>#N/A</c:v>
                </c:pt>
                <c:pt idx="7">
                  <c:v>18.309999999999999</c:v>
                </c:pt>
                <c:pt idx="8">
                  <c:v>#N/A</c:v>
                </c:pt>
                <c:pt idx="9">
                  <c:v>17.38</c:v>
                </c:pt>
              </c:numCache>
            </c:numRef>
          </c:val>
          <c:extLst xmlns:c16r2="http://schemas.microsoft.com/office/drawing/2015/06/chart">
            <c:ext xmlns:c16="http://schemas.microsoft.com/office/drawing/2014/chart" uri="{C3380CC4-5D6E-409C-BE32-E72D297353CC}">
              <c16:uniqueId val="{00000009-2BCC-4042-9E6A-6D8D8826F2E1}"/>
            </c:ext>
          </c:extLst>
        </c:ser>
        <c:dLbls>
          <c:showLegendKey val="0"/>
          <c:showVal val="0"/>
          <c:showCatName val="0"/>
          <c:showSerName val="0"/>
          <c:showPercent val="0"/>
          <c:showBubbleSize val="0"/>
        </c:dLbls>
        <c:gapWidth val="150"/>
        <c:overlap val="100"/>
        <c:axId val="311878648"/>
        <c:axId val="484776144"/>
      </c:barChart>
      <c:catAx>
        <c:axId val="311878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4776144"/>
        <c:crosses val="autoZero"/>
        <c:auto val="1"/>
        <c:lblAlgn val="ctr"/>
        <c:lblOffset val="100"/>
        <c:tickLblSkip val="1"/>
        <c:tickMarkSkip val="1"/>
        <c:noMultiLvlLbl val="0"/>
      </c:catAx>
      <c:valAx>
        <c:axId val="484776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1878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12243</c:v>
                </c:pt>
                <c:pt idx="5">
                  <c:v>11919</c:v>
                </c:pt>
                <c:pt idx="8">
                  <c:v>11184</c:v>
                </c:pt>
                <c:pt idx="11">
                  <c:v>11224</c:v>
                </c:pt>
                <c:pt idx="14">
                  <c:v>11013</c:v>
                </c:pt>
              </c:numCache>
            </c:numRef>
          </c:val>
          <c:extLst xmlns:c16r2="http://schemas.microsoft.com/office/drawing/2015/06/chart">
            <c:ext xmlns:c16="http://schemas.microsoft.com/office/drawing/2014/chart" uri="{C3380CC4-5D6E-409C-BE32-E72D297353CC}">
              <c16:uniqueId val="{00000000-88FD-4198-99A2-CF2F2709C64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8FD-4198-99A2-CF2F2709C64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c:v>
                </c:pt>
                <c:pt idx="3">
                  <c:v>6</c:v>
                </c:pt>
                <c:pt idx="6">
                  <c:v>5</c:v>
                </c:pt>
                <c:pt idx="9">
                  <c:v>10</c:v>
                </c:pt>
                <c:pt idx="12">
                  <c:v>0</c:v>
                </c:pt>
              </c:numCache>
            </c:numRef>
          </c:val>
          <c:extLst xmlns:c16r2="http://schemas.microsoft.com/office/drawing/2015/06/chart">
            <c:ext xmlns:c16="http://schemas.microsoft.com/office/drawing/2014/chart" uri="{C3380CC4-5D6E-409C-BE32-E72D297353CC}">
              <c16:uniqueId val="{00000002-88FD-4198-99A2-CF2F2709C64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8FD-4198-99A2-CF2F2709C64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3414</c:v>
                </c:pt>
                <c:pt idx="3">
                  <c:v>3277</c:v>
                </c:pt>
                <c:pt idx="6">
                  <c:v>3199</c:v>
                </c:pt>
                <c:pt idx="9">
                  <c:v>3157</c:v>
                </c:pt>
                <c:pt idx="12">
                  <c:v>3490</c:v>
                </c:pt>
              </c:numCache>
            </c:numRef>
          </c:val>
          <c:extLst xmlns:c16r2="http://schemas.microsoft.com/office/drawing/2015/06/chart">
            <c:ext xmlns:c16="http://schemas.microsoft.com/office/drawing/2014/chart" uri="{C3380CC4-5D6E-409C-BE32-E72D297353CC}">
              <c16:uniqueId val="{00000004-88FD-4198-99A2-CF2F2709C64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8FD-4198-99A2-CF2F2709C64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8FD-4198-99A2-CF2F2709C64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14549</c:v>
                </c:pt>
                <c:pt idx="3">
                  <c:v>13898</c:v>
                </c:pt>
                <c:pt idx="6">
                  <c:v>13395</c:v>
                </c:pt>
                <c:pt idx="9">
                  <c:v>13533</c:v>
                </c:pt>
                <c:pt idx="12">
                  <c:v>13432</c:v>
                </c:pt>
              </c:numCache>
            </c:numRef>
          </c:val>
          <c:extLst xmlns:c16r2="http://schemas.microsoft.com/office/drawing/2015/06/chart">
            <c:ext xmlns:c16="http://schemas.microsoft.com/office/drawing/2014/chart" uri="{C3380CC4-5D6E-409C-BE32-E72D297353CC}">
              <c16:uniqueId val="{00000007-88FD-4198-99A2-CF2F2709C64C}"/>
            </c:ext>
          </c:extLst>
        </c:ser>
        <c:dLbls>
          <c:showLegendKey val="0"/>
          <c:showVal val="0"/>
          <c:showCatName val="0"/>
          <c:showSerName val="0"/>
          <c:showPercent val="0"/>
          <c:showBubbleSize val="0"/>
        </c:dLbls>
        <c:gapWidth val="100"/>
        <c:overlap val="100"/>
        <c:axId val="484774184"/>
        <c:axId val="484771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5727</c:v>
                </c:pt>
                <c:pt idx="2">
                  <c:v>#N/A</c:v>
                </c:pt>
                <c:pt idx="3">
                  <c:v>#N/A</c:v>
                </c:pt>
                <c:pt idx="4">
                  <c:v>5262</c:v>
                </c:pt>
                <c:pt idx="5">
                  <c:v>#N/A</c:v>
                </c:pt>
                <c:pt idx="6">
                  <c:v>#N/A</c:v>
                </c:pt>
                <c:pt idx="7">
                  <c:v>5415</c:v>
                </c:pt>
                <c:pt idx="8">
                  <c:v>#N/A</c:v>
                </c:pt>
                <c:pt idx="9">
                  <c:v>#N/A</c:v>
                </c:pt>
                <c:pt idx="10">
                  <c:v>5476</c:v>
                </c:pt>
                <c:pt idx="11">
                  <c:v>#N/A</c:v>
                </c:pt>
                <c:pt idx="12">
                  <c:v>#N/A</c:v>
                </c:pt>
                <c:pt idx="13">
                  <c:v>5909</c:v>
                </c:pt>
                <c:pt idx="14">
                  <c:v>#N/A</c:v>
                </c:pt>
              </c:numCache>
            </c:numRef>
          </c:val>
          <c:smooth val="0"/>
          <c:extLst xmlns:c16r2="http://schemas.microsoft.com/office/drawing/2015/06/chart">
            <c:ext xmlns:c16="http://schemas.microsoft.com/office/drawing/2014/chart" uri="{C3380CC4-5D6E-409C-BE32-E72D297353CC}">
              <c16:uniqueId val="{00000008-88FD-4198-99A2-CF2F2709C64C}"/>
            </c:ext>
          </c:extLst>
        </c:ser>
        <c:dLbls>
          <c:showLegendKey val="0"/>
          <c:showVal val="0"/>
          <c:showCatName val="0"/>
          <c:showSerName val="0"/>
          <c:showPercent val="0"/>
          <c:showBubbleSize val="0"/>
        </c:dLbls>
        <c:marker val="1"/>
        <c:smooth val="0"/>
        <c:axId val="484774184"/>
        <c:axId val="484771048"/>
      </c:lineChart>
      <c:catAx>
        <c:axId val="484774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4771048"/>
        <c:crosses val="autoZero"/>
        <c:auto val="1"/>
        <c:lblAlgn val="ctr"/>
        <c:lblOffset val="100"/>
        <c:tickLblSkip val="1"/>
        <c:tickMarkSkip val="1"/>
        <c:noMultiLvlLbl val="0"/>
      </c:catAx>
      <c:valAx>
        <c:axId val="484771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4774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127319</c:v>
                </c:pt>
                <c:pt idx="5">
                  <c:v>127289</c:v>
                </c:pt>
                <c:pt idx="8">
                  <c:v>128527</c:v>
                </c:pt>
                <c:pt idx="11">
                  <c:v>128697</c:v>
                </c:pt>
                <c:pt idx="14">
                  <c:v>126098</c:v>
                </c:pt>
              </c:numCache>
            </c:numRef>
          </c:val>
          <c:extLst xmlns:c16r2="http://schemas.microsoft.com/office/drawing/2015/06/chart">
            <c:ext xmlns:c16="http://schemas.microsoft.com/office/drawing/2014/chart" uri="{C3380CC4-5D6E-409C-BE32-E72D297353CC}">
              <c16:uniqueId val="{00000000-CB28-44C6-9FE1-05924BB07A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5004</c:v>
                </c:pt>
                <c:pt idx="5">
                  <c:v>5610</c:v>
                </c:pt>
                <c:pt idx="8">
                  <c:v>7980</c:v>
                </c:pt>
                <c:pt idx="11">
                  <c:v>14037</c:v>
                </c:pt>
                <c:pt idx="14">
                  <c:v>14216</c:v>
                </c:pt>
              </c:numCache>
            </c:numRef>
          </c:val>
          <c:extLst xmlns:c16r2="http://schemas.microsoft.com/office/drawing/2015/06/chart">
            <c:ext xmlns:c16="http://schemas.microsoft.com/office/drawing/2014/chart" uri="{C3380CC4-5D6E-409C-BE32-E72D297353CC}">
              <c16:uniqueId val="{00000001-CB28-44C6-9FE1-05924BB07A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20160</c:v>
                </c:pt>
                <c:pt idx="5">
                  <c:v>18034</c:v>
                </c:pt>
                <c:pt idx="8">
                  <c:v>19191</c:v>
                </c:pt>
                <c:pt idx="11">
                  <c:v>17657</c:v>
                </c:pt>
                <c:pt idx="14">
                  <c:v>16087</c:v>
                </c:pt>
              </c:numCache>
            </c:numRef>
          </c:val>
          <c:extLst xmlns:c16r2="http://schemas.microsoft.com/office/drawing/2015/06/chart">
            <c:ext xmlns:c16="http://schemas.microsoft.com/office/drawing/2014/chart" uri="{C3380CC4-5D6E-409C-BE32-E72D297353CC}">
              <c16:uniqueId val="{00000002-CB28-44C6-9FE1-05924BB07A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B28-44C6-9FE1-05924BB07A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B28-44C6-9FE1-05924BB07A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851</c:v>
                </c:pt>
                <c:pt idx="12">
                  <c:v>6339</c:v>
                </c:pt>
              </c:numCache>
            </c:numRef>
          </c:val>
          <c:extLst xmlns:c16r2="http://schemas.microsoft.com/office/drawing/2015/06/chart">
            <c:ext xmlns:c16="http://schemas.microsoft.com/office/drawing/2014/chart" uri="{C3380CC4-5D6E-409C-BE32-E72D297353CC}">
              <c16:uniqueId val="{00000005-CB28-44C6-9FE1-05924BB07A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17116</c:v>
                </c:pt>
                <c:pt idx="3">
                  <c:v>16415</c:v>
                </c:pt>
                <c:pt idx="6">
                  <c:v>16385</c:v>
                </c:pt>
                <c:pt idx="9">
                  <c:v>16183</c:v>
                </c:pt>
                <c:pt idx="12">
                  <c:v>16734</c:v>
                </c:pt>
              </c:numCache>
            </c:numRef>
          </c:val>
          <c:extLst xmlns:c16r2="http://schemas.microsoft.com/office/drawing/2015/06/chart">
            <c:ext xmlns:c16="http://schemas.microsoft.com/office/drawing/2014/chart" uri="{C3380CC4-5D6E-409C-BE32-E72D297353CC}">
              <c16:uniqueId val="{00000006-CB28-44C6-9FE1-05924BB07A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B28-44C6-9FE1-05924BB07A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40255</c:v>
                </c:pt>
                <c:pt idx="3">
                  <c:v>37822</c:v>
                </c:pt>
                <c:pt idx="6">
                  <c:v>36565</c:v>
                </c:pt>
                <c:pt idx="9">
                  <c:v>35406</c:v>
                </c:pt>
                <c:pt idx="12">
                  <c:v>36708</c:v>
                </c:pt>
              </c:numCache>
            </c:numRef>
          </c:val>
          <c:extLst xmlns:c16r2="http://schemas.microsoft.com/office/drawing/2015/06/chart">
            <c:ext xmlns:c16="http://schemas.microsoft.com/office/drawing/2014/chart" uri="{C3380CC4-5D6E-409C-BE32-E72D297353CC}">
              <c16:uniqueId val="{00000008-CB28-44C6-9FE1-05924BB07A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94</c:v>
                </c:pt>
                <c:pt idx="3">
                  <c:v>83</c:v>
                </c:pt>
                <c:pt idx="6">
                  <c:v>71</c:v>
                </c:pt>
                <c:pt idx="9">
                  <c:v>59</c:v>
                </c:pt>
                <c:pt idx="12">
                  <c:v>45</c:v>
                </c:pt>
              </c:numCache>
            </c:numRef>
          </c:val>
          <c:extLst xmlns:c16r2="http://schemas.microsoft.com/office/drawing/2015/06/chart">
            <c:ext xmlns:c16="http://schemas.microsoft.com/office/drawing/2014/chart" uri="{C3380CC4-5D6E-409C-BE32-E72D297353CC}">
              <c16:uniqueId val="{00000009-CB28-44C6-9FE1-05924BB07A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138363</c:v>
                </c:pt>
                <c:pt idx="3">
                  <c:v>144428</c:v>
                </c:pt>
                <c:pt idx="6">
                  <c:v>154476</c:v>
                </c:pt>
                <c:pt idx="9">
                  <c:v>167043</c:v>
                </c:pt>
                <c:pt idx="12">
                  <c:v>168242</c:v>
                </c:pt>
              </c:numCache>
            </c:numRef>
          </c:val>
          <c:extLst xmlns:c16r2="http://schemas.microsoft.com/office/drawing/2015/06/chart">
            <c:ext xmlns:c16="http://schemas.microsoft.com/office/drawing/2014/chart" uri="{C3380CC4-5D6E-409C-BE32-E72D297353CC}">
              <c16:uniqueId val="{0000000A-CB28-44C6-9FE1-05924BB07A1A}"/>
            </c:ext>
          </c:extLst>
        </c:ser>
        <c:dLbls>
          <c:showLegendKey val="0"/>
          <c:showVal val="0"/>
          <c:showCatName val="0"/>
          <c:showSerName val="0"/>
          <c:showPercent val="0"/>
          <c:showBubbleSize val="0"/>
        </c:dLbls>
        <c:gapWidth val="100"/>
        <c:overlap val="100"/>
        <c:axId val="484770264"/>
        <c:axId val="484776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43346</c:v>
                </c:pt>
                <c:pt idx="2">
                  <c:v>#N/A</c:v>
                </c:pt>
                <c:pt idx="3">
                  <c:v>#N/A</c:v>
                </c:pt>
                <c:pt idx="4">
                  <c:v>47815</c:v>
                </c:pt>
                <c:pt idx="5">
                  <c:v>#N/A</c:v>
                </c:pt>
                <c:pt idx="6">
                  <c:v>#N/A</c:v>
                </c:pt>
                <c:pt idx="7">
                  <c:v>51799</c:v>
                </c:pt>
                <c:pt idx="8">
                  <c:v>#N/A</c:v>
                </c:pt>
                <c:pt idx="9">
                  <c:v>#N/A</c:v>
                </c:pt>
                <c:pt idx="10">
                  <c:v>59149</c:v>
                </c:pt>
                <c:pt idx="11">
                  <c:v>#N/A</c:v>
                </c:pt>
                <c:pt idx="12">
                  <c:v>#N/A</c:v>
                </c:pt>
                <c:pt idx="13">
                  <c:v>71668</c:v>
                </c:pt>
                <c:pt idx="14">
                  <c:v>#N/A</c:v>
                </c:pt>
              </c:numCache>
            </c:numRef>
          </c:val>
          <c:smooth val="0"/>
          <c:extLst xmlns:c16r2="http://schemas.microsoft.com/office/drawing/2015/06/chart">
            <c:ext xmlns:c16="http://schemas.microsoft.com/office/drawing/2014/chart" uri="{C3380CC4-5D6E-409C-BE32-E72D297353CC}">
              <c16:uniqueId val="{0000000B-CB28-44C6-9FE1-05924BB07A1A}"/>
            </c:ext>
          </c:extLst>
        </c:ser>
        <c:dLbls>
          <c:showLegendKey val="0"/>
          <c:showVal val="0"/>
          <c:showCatName val="0"/>
          <c:showSerName val="0"/>
          <c:showPercent val="0"/>
          <c:showBubbleSize val="0"/>
        </c:dLbls>
        <c:marker val="1"/>
        <c:smooth val="0"/>
        <c:axId val="484770264"/>
        <c:axId val="484776928"/>
      </c:lineChart>
      <c:catAx>
        <c:axId val="484770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4776928"/>
        <c:crosses val="autoZero"/>
        <c:auto val="1"/>
        <c:lblAlgn val="ctr"/>
        <c:lblOffset val="100"/>
        <c:tickLblSkip val="1"/>
        <c:tickMarkSkip val="1"/>
        <c:noMultiLvlLbl val="0"/>
      </c:catAx>
      <c:valAx>
        <c:axId val="484776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4770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4225</c:v>
                </c:pt>
                <c:pt idx="1">
                  <c:v>4127</c:v>
                </c:pt>
                <c:pt idx="2">
                  <c:v>2955</c:v>
                </c:pt>
              </c:numCache>
            </c:numRef>
          </c:val>
          <c:extLst xmlns:c16r2="http://schemas.microsoft.com/office/drawing/2015/06/chart">
            <c:ext xmlns:c16="http://schemas.microsoft.com/office/drawing/2014/chart" uri="{C3380CC4-5D6E-409C-BE32-E72D297353CC}">
              <c16:uniqueId val="{00000000-0825-45CC-95CA-3F41BC2052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2307</c:v>
                </c:pt>
                <c:pt idx="1">
                  <c:v>1311</c:v>
                </c:pt>
                <c:pt idx="2">
                  <c:v>1209</c:v>
                </c:pt>
              </c:numCache>
            </c:numRef>
          </c:val>
          <c:extLst xmlns:c16r2="http://schemas.microsoft.com/office/drawing/2015/06/chart">
            <c:ext xmlns:c16="http://schemas.microsoft.com/office/drawing/2014/chart" uri="{C3380CC4-5D6E-409C-BE32-E72D297353CC}">
              <c16:uniqueId val="{00000001-0825-45CC-95CA-3F41BC2052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8527</c:v>
                </c:pt>
                <c:pt idx="1">
                  <c:v>7015</c:v>
                </c:pt>
                <c:pt idx="2">
                  <c:v>5765</c:v>
                </c:pt>
              </c:numCache>
            </c:numRef>
          </c:val>
          <c:extLst xmlns:c16r2="http://schemas.microsoft.com/office/drawing/2015/06/chart">
            <c:ext xmlns:c16="http://schemas.microsoft.com/office/drawing/2014/chart" uri="{C3380CC4-5D6E-409C-BE32-E72D297353CC}">
              <c16:uniqueId val="{00000002-0825-45CC-95CA-3F41BC20527D}"/>
            </c:ext>
          </c:extLst>
        </c:ser>
        <c:dLbls>
          <c:showLegendKey val="0"/>
          <c:showVal val="0"/>
          <c:showCatName val="0"/>
          <c:showSerName val="0"/>
          <c:showPercent val="0"/>
          <c:showBubbleSize val="0"/>
        </c:dLbls>
        <c:gapWidth val="120"/>
        <c:overlap val="100"/>
        <c:axId val="484771440"/>
        <c:axId val="484773792"/>
      </c:barChart>
      <c:catAx>
        <c:axId val="484771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4773792"/>
        <c:crosses val="autoZero"/>
        <c:auto val="1"/>
        <c:lblAlgn val="ctr"/>
        <c:lblOffset val="100"/>
        <c:tickLblSkip val="1"/>
        <c:tickMarkSkip val="1"/>
        <c:noMultiLvlLbl val="0"/>
      </c:catAx>
      <c:valAx>
        <c:axId val="4847737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4771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297,316
295,502
906.07
156,660,789
153,749,425
1,895,896
73,990,155
145,783,165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財政力指数は前年度に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直近５年間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は横ばいであるものの、類似団体平均を下回る状況が続いている。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臨時財政対策債振替相当額の増などにより、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分母となる基準財政需要額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が分子となる基準財政収入額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よりも増加率が大きかったため、単年度の指数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0.649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となり、前年度から悪化した。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厳しい財政状況が続く見通しであることから、新規財源の確保や地方債残高の縮減はもとより、すべての経費にわたり事業効果や執行状況等を踏まえた検証を徹底した上で、歳出抑制に努めるなど、安定的で持続可能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43543</xdr:rowOff>
    </xdr:to>
    <xdr:cxnSp macro="">
      <xdr:nvCxnSpPr>
        <xdr:cNvPr id="71" name="直線コネクタ 70"/>
        <xdr:cNvCxnSpPr/>
      </xdr:nvCxnSpPr>
      <xdr:spPr>
        <a:xfrm>
          <a:off x="4114800" y="73986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26307</xdr:rowOff>
    </xdr:to>
    <xdr:cxnSp macro="">
      <xdr:nvCxnSpPr>
        <xdr:cNvPr id="74" name="直線コネクタ 73"/>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26307</xdr:rowOff>
    </xdr:to>
    <xdr:cxnSp macro="">
      <xdr:nvCxnSpPr>
        <xdr:cNvPr id="77" name="直線コネクタ 76"/>
        <xdr:cNvCxnSpPr/>
      </xdr:nvCxnSpPr>
      <xdr:spPr>
        <a:xfrm>
          <a:off x="2336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79" name="テキスト ボックス 78"/>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9072</xdr:rowOff>
    </xdr:from>
    <xdr:to>
      <xdr:col>11</xdr:col>
      <xdr:colOff>31750</xdr:colOff>
      <xdr:row>43</xdr:row>
      <xdr:rowOff>9072</xdr:rowOff>
    </xdr:to>
    <xdr:cxnSp macro="">
      <xdr:nvCxnSpPr>
        <xdr:cNvPr id="80" name="直線コネクタ 79"/>
        <xdr:cNvCxnSpPr/>
      </xdr:nvCxnSpPr>
      <xdr:spPr>
        <a:xfrm>
          <a:off x="1447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164193</xdr:rowOff>
    </xdr:from>
    <xdr:to>
      <xdr:col>23</xdr:col>
      <xdr:colOff>184150</xdr:colOff>
      <xdr:row>43</xdr:row>
      <xdr:rowOff>94343</xdr:rowOff>
    </xdr:to>
    <xdr:sp macro="" textlink="">
      <xdr:nvSpPr>
        <xdr:cNvPr id="90" name="楕円 89"/>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136270</xdr:rowOff>
    </xdr:from>
    <xdr:ext cx="762000" cy="259045"/>
    <xdr:sp macro="" textlink="">
      <xdr:nvSpPr>
        <xdr:cNvPr id="91" name="財政力該当値テキスト"/>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2" name="楕円 91"/>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3" name="テキスト ボックス 92"/>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4" name="楕円 93"/>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5" name="テキスト ボックス 94"/>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6" name="楕円 95"/>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97" name="テキスト ボックス 96"/>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98" name="楕円 97"/>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99" name="テキスト ボックス 98"/>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分子となる経常経費充当一般財源は、公定価格の増に伴う私立保育所等給付費の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、医療扶助の増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に伴う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生活保護費の増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により扶助費等が増加し、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一方、分母となる経常一般財源等は、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臨時財政対策債や法人事業税交付金が減少したものの、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の増加により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増加したが、分子の増加率を下回ったことで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類似団体平均を下回る状況が続いているが、以前として高い水準の数値であることから、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今後も、市税などの経常一般財源の確保に努めるとともに、義務的経費を含めたすべての経費について徹底した見直しを行い、比率の改善に努める。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65</xdr:row>
      <xdr:rowOff>7874</xdr:rowOff>
    </xdr:to>
    <xdr:cxnSp macro="">
      <xdr:nvCxnSpPr>
        <xdr:cNvPr id="132" name="直線コネクタ 131"/>
        <xdr:cNvCxnSpPr/>
      </xdr:nvCxnSpPr>
      <xdr:spPr>
        <a:xfrm>
          <a:off x="4114800" y="1110869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129557</xdr:rowOff>
    </xdr:from>
    <xdr:ext cx="762000" cy="259045"/>
    <xdr:sp macro="" textlink="">
      <xdr:nvSpPr>
        <xdr:cNvPr id="133" name="財政構造の弾力性平均値テキスト"/>
        <xdr:cNvSpPr txBox="1"/>
      </xdr:nvSpPr>
      <xdr:spPr>
        <a:xfrm>
          <a:off x="5041900" y="1110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143256</xdr:rowOff>
    </xdr:from>
    <xdr:to>
      <xdr:col>19</xdr:col>
      <xdr:colOff>133350</xdr:colOff>
      <xdr:row>64</xdr:row>
      <xdr:rowOff>135890</xdr:rowOff>
    </xdr:to>
    <xdr:cxnSp macro="">
      <xdr:nvCxnSpPr>
        <xdr:cNvPr id="135" name="直線コネクタ 134"/>
        <xdr:cNvCxnSpPr/>
      </xdr:nvCxnSpPr>
      <xdr:spPr>
        <a:xfrm>
          <a:off x="3225800" y="1094460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7" name="テキスト ボックス 136"/>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143256</xdr:rowOff>
    </xdr:from>
    <xdr:to>
      <xdr:col>15</xdr:col>
      <xdr:colOff>82550</xdr:colOff>
      <xdr:row>64</xdr:row>
      <xdr:rowOff>135890</xdr:rowOff>
    </xdr:to>
    <xdr:cxnSp macro="">
      <xdr:nvCxnSpPr>
        <xdr:cNvPr id="138" name="直線コネクタ 137"/>
        <xdr:cNvCxnSpPr/>
      </xdr:nvCxnSpPr>
      <xdr:spPr>
        <a:xfrm flipV="1">
          <a:off x="2336800" y="1094460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40" name="テキスト ボックス 139"/>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135890</xdr:rowOff>
    </xdr:from>
    <xdr:to>
      <xdr:col>11</xdr:col>
      <xdr:colOff>31750</xdr:colOff>
      <xdr:row>64</xdr:row>
      <xdr:rowOff>155194</xdr:rowOff>
    </xdr:to>
    <xdr:cxnSp macro="">
      <xdr:nvCxnSpPr>
        <xdr:cNvPr id="141" name="直線コネクタ 140"/>
        <xdr:cNvCxnSpPr/>
      </xdr:nvCxnSpPr>
      <xdr:spPr>
        <a:xfrm flipV="1">
          <a:off x="1447800" y="1110869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3" name="テキスト ボックス 142"/>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45" name="テキスト ボックス 144"/>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128524</xdr:rowOff>
    </xdr:from>
    <xdr:to>
      <xdr:col>23</xdr:col>
      <xdr:colOff>184150</xdr:colOff>
      <xdr:row>65</xdr:row>
      <xdr:rowOff>58674</xdr:rowOff>
    </xdr:to>
    <xdr:sp macro="" textlink="">
      <xdr:nvSpPr>
        <xdr:cNvPr id="151" name="楕円 150"/>
        <xdr:cNvSpPr/>
      </xdr:nvSpPr>
      <xdr:spPr>
        <a:xfrm>
          <a:off x="49022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145051</xdr:rowOff>
    </xdr:from>
    <xdr:ext cx="762000" cy="259045"/>
    <xdr:sp macro="" textlink="">
      <xdr:nvSpPr>
        <xdr:cNvPr id="152" name="財政構造の弾力性該当値テキスト"/>
        <xdr:cNvSpPr txBox="1"/>
      </xdr:nvSpPr>
      <xdr:spPr>
        <a:xfrm>
          <a:off x="50419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3" name="楕円 152"/>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25417</xdr:rowOff>
    </xdr:from>
    <xdr:ext cx="736600" cy="259045"/>
    <xdr:sp macro="" textlink="">
      <xdr:nvSpPr>
        <xdr:cNvPr id="154" name="テキスト ボックス 153"/>
        <xdr:cNvSpPr txBox="1"/>
      </xdr:nvSpPr>
      <xdr:spPr>
        <a:xfrm>
          <a:off x="3733800" y="10826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92456</xdr:rowOff>
    </xdr:from>
    <xdr:to>
      <xdr:col>15</xdr:col>
      <xdr:colOff>133350</xdr:colOff>
      <xdr:row>64</xdr:row>
      <xdr:rowOff>22606</xdr:rowOff>
    </xdr:to>
    <xdr:sp macro="" textlink="">
      <xdr:nvSpPr>
        <xdr:cNvPr id="155" name="楕円 154"/>
        <xdr:cNvSpPr/>
      </xdr:nvSpPr>
      <xdr:spPr>
        <a:xfrm>
          <a:off x="3175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56" name="テキスト ボックス 155"/>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85090</xdr:rowOff>
    </xdr:from>
    <xdr:to>
      <xdr:col>11</xdr:col>
      <xdr:colOff>82550</xdr:colOff>
      <xdr:row>65</xdr:row>
      <xdr:rowOff>15240</xdr:rowOff>
    </xdr:to>
    <xdr:sp macro="" textlink="">
      <xdr:nvSpPr>
        <xdr:cNvPr id="157" name="楕円 156"/>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58" name="テキスト ボックス 157"/>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104394</xdr:rowOff>
    </xdr:from>
    <xdr:to>
      <xdr:col>7</xdr:col>
      <xdr:colOff>31750</xdr:colOff>
      <xdr:row>65</xdr:row>
      <xdr:rowOff>34544</xdr:rowOff>
    </xdr:to>
    <xdr:sp macro="" textlink="">
      <xdr:nvSpPr>
        <xdr:cNvPr id="159" name="楕円 158"/>
        <xdr:cNvSpPr/>
      </xdr:nvSpPr>
      <xdr:spPr>
        <a:xfrm>
          <a:off x="1397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44721</xdr:rowOff>
    </xdr:from>
    <xdr:ext cx="762000" cy="259045"/>
    <xdr:sp macro="" textlink="">
      <xdr:nvSpPr>
        <xdr:cNvPr id="160" name="テキスト ボックス 159"/>
        <xdr:cNvSpPr txBox="1"/>
      </xdr:nvSpPr>
      <xdr:spPr>
        <a:xfrm>
          <a:off x="1066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[144,383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人口１人当たり人件費・物件費等決算額は、類似団体平均を上回る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状況が続いているが、２年連続で前年度から減少しており、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人件費は、給与改定に伴う期末・勤勉手当の増があったものの、定年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上げにより退職手当が減となるなど、前年度比で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％の減となった。物件費は、新型コロナ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ウイルスワクチン接種事業の終了など、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新型コロナウイルス感染症対策に係る経費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などにより、前年度比で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ものの、エネルギー価格・物価高騰による燃料費・光熱水費等の増によって高止まりしている。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引き続き、「第４期・県都</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あきた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改革プラン」に位置づけた職員数の適正管理や公共施設等に係るコスト縮減などに取り組み、人件費・物件費の削減に努める。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119884</xdr:rowOff>
    </xdr:from>
    <xdr:to>
      <xdr:col>23</xdr:col>
      <xdr:colOff>133350</xdr:colOff>
      <xdr:row>85</xdr:row>
      <xdr:rowOff>161590</xdr:rowOff>
    </xdr:to>
    <xdr:cxnSp macro="">
      <xdr:nvCxnSpPr>
        <xdr:cNvPr id="195" name="直線コネクタ 194"/>
        <xdr:cNvCxnSpPr/>
      </xdr:nvCxnSpPr>
      <xdr:spPr>
        <a:xfrm flipV="1">
          <a:off x="4114800" y="14693134"/>
          <a:ext cx="838200" cy="4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101650</xdr:rowOff>
    </xdr:from>
    <xdr:ext cx="762000" cy="259045"/>
    <xdr:sp macro="" textlink="">
      <xdr:nvSpPr>
        <xdr:cNvPr id="196" name="人件費・物件費等の状況平均値テキスト"/>
        <xdr:cNvSpPr txBox="1"/>
      </xdr:nvSpPr>
      <xdr:spPr>
        <a:xfrm>
          <a:off x="5041900" y="14160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161590</xdr:rowOff>
    </xdr:from>
    <xdr:to>
      <xdr:col>19</xdr:col>
      <xdr:colOff>133350</xdr:colOff>
      <xdr:row>86</xdr:row>
      <xdr:rowOff>51068</xdr:rowOff>
    </xdr:to>
    <xdr:cxnSp macro="">
      <xdr:nvCxnSpPr>
        <xdr:cNvPr id="198" name="直線コネクタ 197"/>
        <xdr:cNvCxnSpPr/>
      </xdr:nvCxnSpPr>
      <xdr:spPr>
        <a:xfrm flipV="1">
          <a:off x="3225800" y="14734840"/>
          <a:ext cx="889000" cy="6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104336</xdr:rowOff>
    </xdr:from>
    <xdr:ext cx="736600" cy="259045"/>
    <xdr:sp macro="" textlink="">
      <xdr:nvSpPr>
        <xdr:cNvPr id="200" name="テキスト ボックス 199"/>
        <xdr:cNvSpPr txBox="1"/>
      </xdr:nvSpPr>
      <xdr:spPr>
        <a:xfrm>
          <a:off x="3733800" y="14163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158680</xdr:rowOff>
    </xdr:from>
    <xdr:to>
      <xdr:col>15</xdr:col>
      <xdr:colOff>82550</xdr:colOff>
      <xdr:row>86</xdr:row>
      <xdr:rowOff>51068</xdr:rowOff>
    </xdr:to>
    <xdr:cxnSp macro="">
      <xdr:nvCxnSpPr>
        <xdr:cNvPr id="201" name="直線コネクタ 200"/>
        <xdr:cNvCxnSpPr/>
      </xdr:nvCxnSpPr>
      <xdr:spPr>
        <a:xfrm>
          <a:off x="2336800" y="14560480"/>
          <a:ext cx="889000" cy="23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10551</xdr:rowOff>
    </xdr:from>
    <xdr:ext cx="762000" cy="259045"/>
    <xdr:sp macro="" textlink="">
      <xdr:nvSpPr>
        <xdr:cNvPr id="203" name="テキスト ボックス 202"/>
        <xdr:cNvSpPr txBox="1"/>
      </xdr:nvSpPr>
      <xdr:spPr>
        <a:xfrm>
          <a:off x="2844800" y="1406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137478</xdr:rowOff>
    </xdr:from>
    <xdr:to>
      <xdr:col>11</xdr:col>
      <xdr:colOff>31750</xdr:colOff>
      <xdr:row>84</xdr:row>
      <xdr:rowOff>158680</xdr:rowOff>
    </xdr:to>
    <xdr:cxnSp macro="">
      <xdr:nvCxnSpPr>
        <xdr:cNvPr id="204" name="直線コネクタ 203"/>
        <xdr:cNvCxnSpPr/>
      </xdr:nvCxnSpPr>
      <xdr:spPr>
        <a:xfrm>
          <a:off x="1447800" y="14196378"/>
          <a:ext cx="889000" cy="36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21114</xdr:rowOff>
    </xdr:from>
    <xdr:ext cx="762000" cy="259045"/>
    <xdr:sp macro="" textlink="">
      <xdr:nvSpPr>
        <xdr:cNvPr id="206" name="テキスト ボックス 205"/>
        <xdr:cNvSpPr txBox="1"/>
      </xdr:nvSpPr>
      <xdr:spPr>
        <a:xfrm>
          <a:off x="1955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28982</xdr:rowOff>
    </xdr:from>
    <xdr:ext cx="762000" cy="259045"/>
    <xdr:sp macro="" textlink="">
      <xdr:nvSpPr>
        <xdr:cNvPr id="208" name="テキスト ボックス 207"/>
        <xdr:cNvSpPr txBox="1"/>
      </xdr:nvSpPr>
      <xdr:spPr>
        <a:xfrm>
          <a:off x="1066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69084</xdr:rowOff>
    </xdr:from>
    <xdr:to>
      <xdr:col>23</xdr:col>
      <xdr:colOff>184150</xdr:colOff>
      <xdr:row>85</xdr:row>
      <xdr:rowOff>170684</xdr:rowOff>
    </xdr:to>
    <xdr:sp macro="" textlink="">
      <xdr:nvSpPr>
        <xdr:cNvPr id="214" name="楕円 213"/>
        <xdr:cNvSpPr/>
      </xdr:nvSpPr>
      <xdr:spPr>
        <a:xfrm>
          <a:off x="4902200" y="1464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41161</xdr:rowOff>
    </xdr:from>
    <xdr:ext cx="762000" cy="259045"/>
    <xdr:sp macro="" textlink="">
      <xdr:nvSpPr>
        <xdr:cNvPr id="215" name="人件費・物件費等の状況該当値テキスト"/>
        <xdr:cNvSpPr txBox="1"/>
      </xdr:nvSpPr>
      <xdr:spPr>
        <a:xfrm>
          <a:off x="5041900" y="1461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110790</xdr:rowOff>
    </xdr:from>
    <xdr:to>
      <xdr:col>19</xdr:col>
      <xdr:colOff>184150</xdr:colOff>
      <xdr:row>86</xdr:row>
      <xdr:rowOff>40940</xdr:rowOff>
    </xdr:to>
    <xdr:sp macro="" textlink="">
      <xdr:nvSpPr>
        <xdr:cNvPr id="216" name="楕円 215"/>
        <xdr:cNvSpPr/>
      </xdr:nvSpPr>
      <xdr:spPr>
        <a:xfrm>
          <a:off x="4064000" y="1468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25717</xdr:rowOff>
    </xdr:from>
    <xdr:ext cx="736600" cy="259045"/>
    <xdr:sp macro="" textlink="">
      <xdr:nvSpPr>
        <xdr:cNvPr id="217" name="テキスト ボックス 216"/>
        <xdr:cNvSpPr txBox="1"/>
      </xdr:nvSpPr>
      <xdr:spPr>
        <a:xfrm>
          <a:off x="3733800" y="14770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268</xdr:rowOff>
    </xdr:from>
    <xdr:to>
      <xdr:col>15</xdr:col>
      <xdr:colOff>133350</xdr:colOff>
      <xdr:row>86</xdr:row>
      <xdr:rowOff>101868</xdr:rowOff>
    </xdr:to>
    <xdr:sp macro="" textlink="">
      <xdr:nvSpPr>
        <xdr:cNvPr id="218" name="楕円 217"/>
        <xdr:cNvSpPr/>
      </xdr:nvSpPr>
      <xdr:spPr>
        <a:xfrm>
          <a:off x="3175000" y="1474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86645</xdr:rowOff>
    </xdr:from>
    <xdr:ext cx="762000" cy="259045"/>
    <xdr:sp macro="" textlink="">
      <xdr:nvSpPr>
        <xdr:cNvPr id="219" name="テキスト ボックス 218"/>
        <xdr:cNvSpPr txBox="1"/>
      </xdr:nvSpPr>
      <xdr:spPr>
        <a:xfrm>
          <a:off x="2844800" y="1483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107880</xdr:rowOff>
    </xdr:from>
    <xdr:to>
      <xdr:col>11</xdr:col>
      <xdr:colOff>82550</xdr:colOff>
      <xdr:row>85</xdr:row>
      <xdr:rowOff>38030</xdr:rowOff>
    </xdr:to>
    <xdr:sp macro="" textlink="">
      <xdr:nvSpPr>
        <xdr:cNvPr id="220" name="楕円 219"/>
        <xdr:cNvSpPr/>
      </xdr:nvSpPr>
      <xdr:spPr>
        <a:xfrm>
          <a:off x="2286000" y="1450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22807</xdr:rowOff>
    </xdr:from>
    <xdr:ext cx="762000" cy="259045"/>
    <xdr:sp macro="" textlink="">
      <xdr:nvSpPr>
        <xdr:cNvPr id="221" name="テキスト ボックス 220"/>
        <xdr:cNvSpPr txBox="1"/>
      </xdr:nvSpPr>
      <xdr:spPr>
        <a:xfrm>
          <a:off x="1955800" y="1459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86678</xdr:rowOff>
    </xdr:from>
    <xdr:to>
      <xdr:col>7</xdr:col>
      <xdr:colOff>31750</xdr:colOff>
      <xdr:row>83</xdr:row>
      <xdr:rowOff>16828</xdr:rowOff>
    </xdr:to>
    <xdr:sp macro="" textlink="">
      <xdr:nvSpPr>
        <xdr:cNvPr id="222" name="楕円 221"/>
        <xdr:cNvSpPr/>
      </xdr:nvSpPr>
      <xdr:spPr>
        <a:xfrm>
          <a:off x="1397000" y="1414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1605</xdr:rowOff>
    </xdr:from>
    <xdr:ext cx="762000" cy="259045"/>
    <xdr:sp macro="" textlink="">
      <xdr:nvSpPr>
        <xdr:cNvPr id="223" name="テキスト ボックス 222"/>
        <xdr:cNvSpPr txBox="1"/>
      </xdr:nvSpPr>
      <xdr:spPr>
        <a:xfrm>
          <a:off x="1066800" y="14231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ラスパイレス指数は、５年度は４年度に比べて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ポイント増加しており、類似団体と比較すると、指数が低い順で上位に位置している。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今後も人事委員会勧告等を踏まえ、給与制度の適正化に努める。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69145</xdr:rowOff>
    </xdr:to>
    <xdr:cxnSp macro="">
      <xdr:nvCxnSpPr>
        <xdr:cNvPr id="257" name="直線コネクタ 256"/>
        <xdr:cNvCxnSpPr/>
      </xdr:nvCxnSpPr>
      <xdr:spPr>
        <a:xfrm>
          <a:off x="16179800" y="14444134"/>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55739</xdr:rowOff>
    </xdr:to>
    <xdr:cxnSp macro="">
      <xdr:nvCxnSpPr>
        <xdr:cNvPr id="260" name="直線コネクタ 259"/>
        <xdr:cNvCxnSpPr/>
      </xdr:nvCxnSpPr>
      <xdr:spPr>
        <a:xfrm flipV="1">
          <a:off x="15290800" y="144441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2" name="テキスト ボックス 261"/>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55739</xdr:rowOff>
    </xdr:from>
    <xdr:to>
      <xdr:col>72</xdr:col>
      <xdr:colOff>203200</xdr:colOff>
      <xdr:row>84</xdr:row>
      <xdr:rowOff>69145</xdr:rowOff>
    </xdr:to>
    <xdr:cxnSp macro="">
      <xdr:nvCxnSpPr>
        <xdr:cNvPr id="263" name="直線コネクタ 262"/>
        <xdr:cNvCxnSpPr/>
      </xdr:nvCxnSpPr>
      <xdr:spPr>
        <a:xfrm flipV="1">
          <a:off x="14401800" y="144575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5" name="テキスト ボックス 264"/>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69145</xdr:rowOff>
    </xdr:from>
    <xdr:to>
      <xdr:col>68</xdr:col>
      <xdr:colOff>152400</xdr:colOff>
      <xdr:row>84</xdr:row>
      <xdr:rowOff>109361</xdr:rowOff>
    </xdr:to>
    <xdr:cxnSp macro="">
      <xdr:nvCxnSpPr>
        <xdr:cNvPr id="266" name="直線コネクタ 265"/>
        <xdr:cNvCxnSpPr/>
      </xdr:nvCxnSpPr>
      <xdr:spPr>
        <a:xfrm flipV="1">
          <a:off x="13512800" y="144709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8" name="テキスト ボックス 267"/>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70" name="テキスト ボックス 269"/>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76" name="楕円 275"/>
        <xdr:cNvSpPr/>
      </xdr:nvSpPr>
      <xdr:spPr>
        <a:xfrm>
          <a:off x="169672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34872</xdr:rowOff>
    </xdr:from>
    <xdr:ext cx="762000" cy="259045"/>
    <xdr:sp macro="" textlink="">
      <xdr:nvSpPr>
        <xdr:cNvPr id="277" name="給与水準   （国との比較）該当値テキスト"/>
        <xdr:cNvSpPr txBox="1"/>
      </xdr:nvSpPr>
      <xdr:spPr>
        <a:xfrm>
          <a:off x="171069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8" name="楕円 277"/>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79" name="テキスト ボックス 278"/>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4939</xdr:rowOff>
    </xdr:from>
    <xdr:to>
      <xdr:col>73</xdr:col>
      <xdr:colOff>44450</xdr:colOff>
      <xdr:row>84</xdr:row>
      <xdr:rowOff>106539</xdr:rowOff>
    </xdr:to>
    <xdr:sp macro="" textlink="">
      <xdr:nvSpPr>
        <xdr:cNvPr id="280" name="楕円 279"/>
        <xdr:cNvSpPr/>
      </xdr:nvSpPr>
      <xdr:spPr>
        <a:xfrm>
          <a:off x="15240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116716</xdr:rowOff>
    </xdr:from>
    <xdr:ext cx="762000" cy="259045"/>
    <xdr:sp macro="" textlink="">
      <xdr:nvSpPr>
        <xdr:cNvPr id="281" name="テキスト ボックス 280"/>
        <xdr:cNvSpPr txBox="1"/>
      </xdr:nvSpPr>
      <xdr:spPr>
        <a:xfrm>
          <a:off x="14909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18345</xdr:rowOff>
    </xdr:from>
    <xdr:to>
      <xdr:col>68</xdr:col>
      <xdr:colOff>203200</xdr:colOff>
      <xdr:row>84</xdr:row>
      <xdr:rowOff>119945</xdr:rowOff>
    </xdr:to>
    <xdr:sp macro="" textlink="">
      <xdr:nvSpPr>
        <xdr:cNvPr id="282" name="楕円 281"/>
        <xdr:cNvSpPr/>
      </xdr:nvSpPr>
      <xdr:spPr>
        <a:xfrm>
          <a:off x="14351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130122</xdr:rowOff>
    </xdr:from>
    <xdr:ext cx="762000" cy="259045"/>
    <xdr:sp macro="" textlink="">
      <xdr:nvSpPr>
        <xdr:cNvPr id="283" name="テキスト ボックス 282"/>
        <xdr:cNvSpPr txBox="1"/>
      </xdr:nvSpPr>
      <xdr:spPr>
        <a:xfrm>
          <a:off x="14020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58561</xdr:rowOff>
    </xdr:from>
    <xdr:to>
      <xdr:col>64</xdr:col>
      <xdr:colOff>152400</xdr:colOff>
      <xdr:row>84</xdr:row>
      <xdr:rowOff>160161</xdr:rowOff>
    </xdr:to>
    <xdr:sp macro="" textlink="">
      <xdr:nvSpPr>
        <xdr:cNvPr id="284" name="楕円 283"/>
        <xdr:cNvSpPr/>
      </xdr:nvSpPr>
      <xdr:spPr>
        <a:xfrm>
          <a:off x="13462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170338</xdr:rowOff>
    </xdr:from>
    <xdr:ext cx="762000" cy="259045"/>
    <xdr:sp macro="" textlink="">
      <xdr:nvSpPr>
        <xdr:cNvPr id="285" name="テキスト ボックス 284"/>
        <xdr:cNvSpPr txBox="1"/>
      </xdr:nvSpPr>
      <xdr:spPr>
        <a:xfrm>
          <a:off x="13131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行政改革の一環として、公営企業（ガス事業、交通事業）を廃止した際に当該企業職員を受け入れたことなどにより、類似団体の平均値との比較では上回っている。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前年度と比べ普通会計の職員は増加しているが、これまでも定員適正化の取組を進めてきたところであり、今後も事務事業執行体制の効率化を図る。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71544</xdr:rowOff>
    </xdr:from>
    <xdr:to>
      <xdr:col>81</xdr:col>
      <xdr:colOff>44450</xdr:colOff>
      <xdr:row>64</xdr:row>
      <xdr:rowOff>151977</xdr:rowOff>
    </xdr:to>
    <xdr:cxnSp macro="">
      <xdr:nvCxnSpPr>
        <xdr:cNvPr id="320" name="直線コネクタ 319"/>
        <xdr:cNvCxnSpPr/>
      </xdr:nvCxnSpPr>
      <xdr:spPr>
        <a:xfrm>
          <a:off x="16179800" y="1104434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1" name="定員管理の状況平均値テキスト"/>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39370</xdr:rowOff>
    </xdr:from>
    <xdr:to>
      <xdr:col>77</xdr:col>
      <xdr:colOff>44450</xdr:colOff>
      <xdr:row>64</xdr:row>
      <xdr:rowOff>71544</xdr:rowOff>
    </xdr:to>
    <xdr:cxnSp macro="">
      <xdr:nvCxnSpPr>
        <xdr:cNvPr id="323" name="直線コネクタ 322"/>
        <xdr:cNvCxnSpPr/>
      </xdr:nvCxnSpPr>
      <xdr:spPr>
        <a:xfrm>
          <a:off x="15290800" y="110121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25" name="テキスト ボックス 324"/>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19262</xdr:rowOff>
    </xdr:from>
    <xdr:to>
      <xdr:col>72</xdr:col>
      <xdr:colOff>203200</xdr:colOff>
      <xdr:row>64</xdr:row>
      <xdr:rowOff>39370</xdr:rowOff>
    </xdr:to>
    <xdr:cxnSp macro="">
      <xdr:nvCxnSpPr>
        <xdr:cNvPr id="326" name="直線コネクタ 325"/>
        <xdr:cNvCxnSpPr/>
      </xdr:nvCxnSpPr>
      <xdr:spPr>
        <a:xfrm>
          <a:off x="14401800" y="1099206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8" name="テキスト ボックス 327"/>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170604</xdr:rowOff>
    </xdr:from>
    <xdr:to>
      <xdr:col>68</xdr:col>
      <xdr:colOff>152400</xdr:colOff>
      <xdr:row>64</xdr:row>
      <xdr:rowOff>19262</xdr:rowOff>
    </xdr:to>
    <xdr:cxnSp macro="">
      <xdr:nvCxnSpPr>
        <xdr:cNvPr id="329" name="直線コネクタ 328"/>
        <xdr:cNvCxnSpPr/>
      </xdr:nvCxnSpPr>
      <xdr:spPr>
        <a:xfrm>
          <a:off x="13512800" y="1097195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1" name="テキスト ボックス 330"/>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124054</xdr:rowOff>
    </xdr:from>
    <xdr:ext cx="762000" cy="259045"/>
    <xdr:sp macro="" textlink="">
      <xdr:nvSpPr>
        <xdr:cNvPr id="333" name="テキスト ボックス 332"/>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101177</xdr:rowOff>
    </xdr:from>
    <xdr:to>
      <xdr:col>81</xdr:col>
      <xdr:colOff>95250</xdr:colOff>
      <xdr:row>65</xdr:row>
      <xdr:rowOff>31327</xdr:rowOff>
    </xdr:to>
    <xdr:sp macro="" textlink="">
      <xdr:nvSpPr>
        <xdr:cNvPr id="339" name="楕円 338"/>
        <xdr:cNvSpPr/>
      </xdr:nvSpPr>
      <xdr:spPr>
        <a:xfrm>
          <a:off x="169672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73254</xdr:rowOff>
    </xdr:from>
    <xdr:ext cx="762000" cy="259045"/>
    <xdr:sp macro="" textlink="">
      <xdr:nvSpPr>
        <xdr:cNvPr id="340" name="定員管理の状況該当値テキスト"/>
        <xdr:cNvSpPr txBox="1"/>
      </xdr:nvSpPr>
      <xdr:spPr>
        <a:xfrm>
          <a:off x="17106900" y="1104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20744</xdr:rowOff>
    </xdr:from>
    <xdr:to>
      <xdr:col>77</xdr:col>
      <xdr:colOff>95250</xdr:colOff>
      <xdr:row>64</xdr:row>
      <xdr:rowOff>122344</xdr:rowOff>
    </xdr:to>
    <xdr:sp macro="" textlink="">
      <xdr:nvSpPr>
        <xdr:cNvPr id="341" name="楕円 340"/>
        <xdr:cNvSpPr/>
      </xdr:nvSpPr>
      <xdr:spPr>
        <a:xfrm>
          <a:off x="16129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107121</xdr:rowOff>
    </xdr:from>
    <xdr:ext cx="736600" cy="259045"/>
    <xdr:sp macro="" textlink="">
      <xdr:nvSpPr>
        <xdr:cNvPr id="342" name="テキスト ボックス 341"/>
        <xdr:cNvSpPr txBox="1"/>
      </xdr:nvSpPr>
      <xdr:spPr>
        <a:xfrm>
          <a:off x="15798800" y="1107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160020</xdr:rowOff>
    </xdr:from>
    <xdr:to>
      <xdr:col>73</xdr:col>
      <xdr:colOff>44450</xdr:colOff>
      <xdr:row>64</xdr:row>
      <xdr:rowOff>90170</xdr:rowOff>
    </xdr:to>
    <xdr:sp macro="" textlink="">
      <xdr:nvSpPr>
        <xdr:cNvPr id="343" name="楕円 342"/>
        <xdr:cNvSpPr/>
      </xdr:nvSpPr>
      <xdr:spPr>
        <a:xfrm>
          <a:off x="15240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74947</xdr:rowOff>
    </xdr:from>
    <xdr:ext cx="762000" cy="259045"/>
    <xdr:sp macro="" textlink="">
      <xdr:nvSpPr>
        <xdr:cNvPr id="344" name="テキスト ボックス 343"/>
        <xdr:cNvSpPr txBox="1"/>
      </xdr:nvSpPr>
      <xdr:spPr>
        <a:xfrm>
          <a:off x="14909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139912</xdr:rowOff>
    </xdr:from>
    <xdr:to>
      <xdr:col>68</xdr:col>
      <xdr:colOff>203200</xdr:colOff>
      <xdr:row>64</xdr:row>
      <xdr:rowOff>70062</xdr:rowOff>
    </xdr:to>
    <xdr:sp macro="" textlink="">
      <xdr:nvSpPr>
        <xdr:cNvPr id="345" name="楕円 344"/>
        <xdr:cNvSpPr/>
      </xdr:nvSpPr>
      <xdr:spPr>
        <a:xfrm>
          <a:off x="14351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54839</xdr:rowOff>
    </xdr:from>
    <xdr:ext cx="762000" cy="259045"/>
    <xdr:sp macro="" textlink="">
      <xdr:nvSpPr>
        <xdr:cNvPr id="346" name="テキスト ボックス 345"/>
        <xdr:cNvSpPr txBox="1"/>
      </xdr:nvSpPr>
      <xdr:spPr>
        <a:xfrm>
          <a:off x="14020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119804</xdr:rowOff>
    </xdr:from>
    <xdr:to>
      <xdr:col>64</xdr:col>
      <xdr:colOff>152400</xdr:colOff>
      <xdr:row>64</xdr:row>
      <xdr:rowOff>49954</xdr:rowOff>
    </xdr:to>
    <xdr:sp macro="" textlink="">
      <xdr:nvSpPr>
        <xdr:cNvPr id="347" name="楕円 346"/>
        <xdr:cNvSpPr/>
      </xdr:nvSpPr>
      <xdr:spPr>
        <a:xfrm>
          <a:off x="13462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34731</xdr:rowOff>
    </xdr:from>
    <xdr:ext cx="762000" cy="259045"/>
    <xdr:sp macro="" textlink="">
      <xdr:nvSpPr>
        <xdr:cNvPr id="348" name="テキスト ボックス 347"/>
        <xdr:cNvSpPr txBox="1"/>
      </xdr:nvSpPr>
      <xdr:spPr>
        <a:xfrm>
          <a:off x="13131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分母が普通交付税の増などにより増加した一方で、分子が公営企業への償還財源分繰入金の増などにより増加し、分子の増加率が分母の増加率を上回ったため、前年度との比較で単年度比率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ポイント、３か年平均では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今後、あきた芸術劇場整備事業等に係る地方債の償還が本格化することで、９年度までは公債費が増加するが、大規模事業に係る地方債の償還が順次終了することにより、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年度以降は公債費が減少するものと見込んでおり、標準財政規模についても、市税の減少等による縮小を見込んでいることから、実質公債費比率は９年度までは増加し、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年度以降は減少に転じるものと想定している。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89746</xdr:rowOff>
    </xdr:to>
    <xdr:cxnSp macro="">
      <xdr:nvCxnSpPr>
        <xdr:cNvPr id="381" name="直線コネクタ 380"/>
        <xdr:cNvCxnSpPr/>
      </xdr:nvCxnSpPr>
      <xdr:spPr>
        <a:xfrm>
          <a:off x="16179800" y="727456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108814</xdr:rowOff>
    </xdr:from>
    <xdr:ext cx="762000" cy="259045"/>
    <xdr:sp macro="" textlink="">
      <xdr:nvSpPr>
        <xdr:cNvPr id="382"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89746</xdr:rowOff>
    </xdr:to>
    <xdr:cxnSp macro="">
      <xdr:nvCxnSpPr>
        <xdr:cNvPr id="384" name="直線コネクタ 383"/>
        <xdr:cNvCxnSpPr/>
      </xdr:nvCxnSpPr>
      <xdr:spPr>
        <a:xfrm flipV="1">
          <a:off x="15290800" y="72745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86" name="テキスト ボックス 385"/>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89746</xdr:rowOff>
    </xdr:from>
    <xdr:to>
      <xdr:col>72</xdr:col>
      <xdr:colOff>203200</xdr:colOff>
      <xdr:row>42</xdr:row>
      <xdr:rowOff>113877</xdr:rowOff>
    </xdr:to>
    <xdr:cxnSp macro="">
      <xdr:nvCxnSpPr>
        <xdr:cNvPr id="387" name="直線コネクタ 386"/>
        <xdr:cNvCxnSpPr/>
      </xdr:nvCxnSpPr>
      <xdr:spPr>
        <a:xfrm flipV="1">
          <a:off x="14401800" y="72906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89" name="テキスト ボックス 388"/>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113877</xdr:rowOff>
    </xdr:from>
    <xdr:to>
      <xdr:col>68</xdr:col>
      <xdr:colOff>152400</xdr:colOff>
      <xdr:row>42</xdr:row>
      <xdr:rowOff>129963</xdr:rowOff>
    </xdr:to>
    <xdr:cxnSp macro="">
      <xdr:nvCxnSpPr>
        <xdr:cNvPr id="390" name="直線コネクタ 389"/>
        <xdr:cNvCxnSpPr/>
      </xdr:nvCxnSpPr>
      <xdr:spPr>
        <a:xfrm flipV="1">
          <a:off x="13512800" y="73147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2" name="テキスト ボックス 391"/>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394" name="テキスト ボックス 393"/>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38946</xdr:rowOff>
    </xdr:from>
    <xdr:to>
      <xdr:col>81</xdr:col>
      <xdr:colOff>95250</xdr:colOff>
      <xdr:row>42</xdr:row>
      <xdr:rowOff>140546</xdr:rowOff>
    </xdr:to>
    <xdr:sp macro="" textlink="">
      <xdr:nvSpPr>
        <xdr:cNvPr id="400" name="楕円 399"/>
        <xdr:cNvSpPr/>
      </xdr:nvSpPr>
      <xdr:spPr>
        <a:xfrm>
          <a:off x="169672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11023</xdr:rowOff>
    </xdr:from>
    <xdr:ext cx="762000" cy="259045"/>
    <xdr:sp macro="" textlink="">
      <xdr:nvSpPr>
        <xdr:cNvPr id="401" name="公債費負担の状況該当値テキスト"/>
        <xdr:cNvSpPr txBox="1"/>
      </xdr:nvSpPr>
      <xdr:spPr>
        <a:xfrm>
          <a:off x="17106900" y="72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02" name="楕円 401"/>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03" name="テキスト ボックス 402"/>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38946</xdr:rowOff>
    </xdr:from>
    <xdr:to>
      <xdr:col>73</xdr:col>
      <xdr:colOff>44450</xdr:colOff>
      <xdr:row>42</xdr:row>
      <xdr:rowOff>140546</xdr:rowOff>
    </xdr:to>
    <xdr:sp macro="" textlink="">
      <xdr:nvSpPr>
        <xdr:cNvPr id="404" name="楕円 403"/>
        <xdr:cNvSpPr/>
      </xdr:nvSpPr>
      <xdr:spPr>
        <a:xfrm>
          <a:off x="15240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405" name="テキスト ボックス 404"/>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63077</xdr:rowOff>
    </xdr:from>
    <xdr:to>
      <xdr:col>68</xdr:col>
      <xdr:colOff>203200</xdr:colOff>
      <xdr:row>42</xdr:row>
      <xdr:rowOff>164677</xdr:rowOff>
    </xdr:to>
    <xdr:sp macro="" textlink="">
      <xdr:nvSpPr>
        <xdr:cNvPr id="406" name="楕円 405"/>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407" name="テキスト ボックス 406"/>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408" name="楕円 407"/>
        <xdr:cNvSpPr/>
      </xdr:nvSpPr>
      <xdr:spPr>
        <a:xfrm>
          <a:off x="13462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409" name="テキスト ボックス 408"/>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将来負担比率は、分母となる標準財政規模および、分子となる地方債の現在高や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、市立秋田総合病院の繰越欠損金の増による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設立法人負債額等負担見込額などの将来負担額が共に増加したが、分子の増加率が分母の増加率を上回ったことにより、前年度と比較して</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18.2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令和２年度以降、将来負担比率は増加しており、類似団体</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平均との比較では、依然として比率は上回っている状況にある</a:t>
          </a:r>
          <a:r>
            <a:rPr kumimoji="1" lang="ja-JP" altLang="ja-JP" sz="1100" b="0" i="0" strike="noStrike" baseline="0">
              <a:solidFill>
                <a:schemeClr val="tx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引き続き地方債発行額の抑制等を実施し、地方債残高の縮減に</a:t>
          </a:r>
          <a:r>
            <a:rPr kumimoji="1" lang="ja-JP" altLang="ja-JP" sz="1100" b="0" i="0" strike="noStrike" baseline="0">
              <a:solidFill>
                <a:schemeClr val="tx1"/>
              </a:solidFill>
              <a:effectLst/>
              <a:latin typeface="ＭＳ Ｐゴシック" panose="020B0600070205080204" pitchFamily="50" charset="-128"/>
              <a:ea typeface="ＭＳ Ｐゴシック" panose="020B0600070205080204" pitchFamily="50" charset="-128"/>
              <a:cs typeface="+mn-cs"/>
            </a:rPr>
            <a:t>努め</a:t>
          </a:r>
          <a:r>
            <a:rPr kumimoji="1" lang="ja-JP" altLang="en-US" sz="1100" b="0" i="0" strike="noStrike" baseline="0">
              <a:solidFill>
                <a:schemeClr val="tx1"/>
              </a:solidFill>
              <a:effectLst/>
              <a:latin typeface="ＭＳ Ｐゴシック" panose="020B0600070205080204" pitchFamily="50" charset="-128"/>
              <a:ea typeface="ＭＳ Ｐゴシック" panose="020B0600070205080204" pitchFamily="50" charset="-128"/>
              <a:cs typeface="+mn-cs"/>
            </a:rPr>
            <a:t>るとともに</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設立法人の経営改善や、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充当可能基金である財政調整基金および減債基金の取崩しを抑制し、基金残高を確保することにより比率の改善に努める。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107594</xdr:rowOff>
    </xdr:from>
    <xdr:to>
      <xdr:col>81</xdr:col>
      <xdr:colOff>44450</xdr:colOff>
      <xdr:row>20</xdr:row>
      <xdr:rowOff>111811</xdr:rowOff>
    </xdr:to>
    <xdr:cxnSp macro="">
      <xdr:nvCxnSpPr>
        <xdr:cNvPr id="441" name="直線コネクタ 440"/>
        <xdr:cNvCxnSpPr/>
      </xdr:nvCxnSpPr>
      <xdr:spPr>
        <a:xfrm>
          <a:off x="16179800" y="3365144"/>
          <a:ext cx="838200" cy="17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10126</xdr:rowOff>
    </xdr:from>
    <xdr:ext cx="762000" cy="259045"/>
    <xdr:sp macro="" textlink="">
      <xdr:nvSpPr>
        <xdr:cNvPr id="442" name="将来負担の状況平均値テキスト"/>
        <xdr:cNvSpPr txBox="1"/>
      </xdr:nvSpPr>
      <xdr:spPr>
        <a:xfrm>
          <a:off x="17106900" y="2410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151638</xdr:rowOff>
    </xdr:from>
    <xdr:to>
      <xdr:col>77</xdr:col>
      <xdr:colOff>44450</xdr:colOff>
      <xdr:row>19</xdr:row>
      <xdr:rowOff>107594</xdr:rowOff>
    </xdr:to>
    <xdr:cxnSp macro="">
      <xdr:nvCxnSpPr>
        <xdr:cNvPr id="444" name="直線コネクタ 443"/>
        <xdr:cNvCxnSpPr/>
      </xdr:nvCxnSpPr>
      <xdr:spPr>
        <a:xfrm>
          <a:off x="15290800" y="3237738"/>
          <a:ext cx="889000" cy="12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113995</xdr:rowOff>
    </xdr:from>
    <xdr:to>
      <xdr:col>72</xdr:col>
      <xdr:colOff>203200</xdr:colOff>
      <xdr:row>18</xdr:row>
      <xdr:rowOff>151638</xdr:rowOff>
    </xdr:to>
    <xdr:cxnSp macro="">
      <xdr:nvCxnSpPr>
        <xdr:cNvPr id="447" name="直線コネクタ 446"/>
        <xdr:cNvCxnSpPr/>
      </xdr:nvCxnSpPr>
      <xdr:spPr>
        <a:xfrm>
          <a:off x="14401800" y="3200095"/>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48" name="フローチャート: 判断 447"/>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9" name="テキスト ボックス 448"/>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61874</xdr:rowOff>
    </xdr:from>
    <xdr:to>
      <xdr:col>68</xdr:col>
      <xdr:colOff>152400</xdr:colOff>
      <xdr:row>18</xdr:row>
      <xdr:rowOff>113995</xdr:rowOff>
    </xdr:to>
    <xdr:cxnSp macro="">
      <xdr:nvCxnSpPr>
        <xdr:cNvPr id="450" name="直線コネクタ 449"/>
        <xdr:cNvCxnSpPr/>
      </xdr:nvCxnSpPr>
      <xdr:spPr>
        <a:xfrm>
          <a:off x="13512800" y="3147974"/>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132588</xdr:rowOff>
    </xdr:from>
    <xdr:to>
      <xdr:col>68</xdr:col>
      <xdr:colOff>203200</xdr:colOff>
      <xdr:row>16</xdr:row>
      <xdr:rowOff>62738</xdr:rowOff>
    </xdr:to>
    <xdr:sp macro="" textlink="">
      <xdr:nvSpPr>
        <xdr:cNvPr id="451" name="フローチャート: 判断 450"/>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52" name="テキスト ボックス 451"/>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3" name="フローチャート: 判断 452"/>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4" name="テキスト ボックス 453"/>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61011</xdr:rowOff>
    </xdr:from>
    <xdr:to>
      <xdr:col>81</xdr:col>
      <xdr:colOff>95250</xdr:colOff>
      <xdr:row>20</xdr:row>
      <xdr:rowOff>162611</xdr:rowOff>
    </xdr:to>
    <xdr:sp macro="" textlink="">
      <xdr:nvSpPr>
        <xdr:cNvPr id="460" name="楕円 459"/>
        <xdr:cNvSpPr/>
      </xdr:nvSpPr>
      <xdr:spPr>
        <a:xfrm>
          <a:off x="16967200" y="349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33088</xdr:rowOff>
    </xdr:from>
    <xdr:ext cx="762000" cy="259045"/>
    <xdr:sp macro="" textlink="">
      <xdr:nvSpPr>
        <xdr:cNvPr id="461" name="将来負担の状況該当値テキスト"/>
        <xdr:cNvSpPr txBox="1"/>
      </xdr:nvSpPr>
      <xdr:spPr>
        <a:xfrm>
          <a:off x="17106900" y="346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56794</xdr:rowOff>
    </xdr:from>
    <xdr:to>
      <xdr:col>77</xdr:col>
      <xdr:colOff>95250</xdr:colOff>
      <xdr:row>19</xdr:row>
      <xdr:rowOff>158394</xdr:rowOff>
    </xdr:to>
    <xdr:sp macro="" textlink="">
      <xdr:nvSpPr>
        <xdr:cNvPr id="462" name="楕円 461"/>
        <xdr:cNvSpPr/>
      </xdr:nvSpPr>
      <xdr:spPr>
        <a:xfrm>
          <a:off x="16129000" y="331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143171</xdr:rowOff>
    </xdr:from>
    <xdr:ext cx="736600" cy="259045"/>
    <xdr:sp macro="" textlink="">
      <xdr:nvSpPr>
        <xdr:cNvPr id="463" name="テキスト ボックス 462"/>
        <xdr:cNvSpPr txBox="1"/>
      </xdr:nvSpPr>
      <xdr:spPr>
        <a:xfrm>
          <a:off x="15798800" y="3400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100838</xdr:rowOff>
    </xdr:from>
    <xdr:to>
      <xdr:col>73</xdr:col>
      <xdr:colOff>44450</xdr:colOff>
      <xdr:row>19</xdr:row>
      <xdr:rowOff>30988</xdr:rowOff>
    </xdr:to>
    <xdr:sp macro="" textlink="">
      <xdr:nvSpPr>
        <xdr:cNvPr id="464" name="楕円 463"/>
        <xdr:cNvSpPr/>
      </xdr:nvSpPr>
      <xdr:spPr>
        <a:xfrm>
          <a:off x="15240000" y="318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15765</xdr:rowOff>
    </xdr:from>
    <xdr:ext cx="762000" cy="259045"/>
    <xdr:sp macro="" textlink="">
      <xdr:nvSpPr>
        <xdr:cNvPr id="465" name="テキスト ボックス 464"/>
        <xdr:cNvSpPr txBox="1"/>
      </xdr:nvSpPr>
      <xdr:spPr>
        <a:xfrm>
          <a:off x="14909800" y="327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63195</xdr:rowOff>
    </xdr:from>
    <xdr:to>
      <xdr:col>68</xdr:col>
      <xdr:colOff>203200</xdr:colOff>
      <xdr:row>18</xdr:row>
      <xdr:rowOff>164795</xdr:rowOff>
    </xdr:to>
    <xdr:sp macro="" textlink="">
      <xdr:nvSpPr>
        <xdr:cNvPr id="466" name="楕円 465"/>
        <xdr:cNvSpPr/>
      </xdr:nvSpPr>
      <xdr:spPr>
        <a:xfrm>
          <a:off x="14351000" y="314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149572</xdr:rowOff>
    </xdr:from>
    <xdr:ext cx="762000" cy="259045"/>
    <xdr:sp macro="" textlink="">
      <xdr:nvSpPr>
        <xdr:cNvPr id="467" name="テキスト ボックス 466"/>
        <xdr:cNvSpPr txBox="1"/>
      </xdr:nvSpPr>
      <xdr:spPr>
        <a:xfrm>
          <a:off x="14020800" y="323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11074</xdr:rowOff>
    </xdr:from>
    <xdr:to>
      <xdr:col>64</xdr:col>
      <xdr:colOff>152400</xdr:colOff>
      <xdr:row>18</xdr:row>
      <xdr:rowOff>112674</xdr:rowOff>
    </xdr:to>
    <xdr:sp macro="" textlink="">
      <xdr:nvSpPr>
        <xdr:cNvPr id="468" name="楕円 467"/>
        <xdr:cNvSpPr/>
      </xdr:nvSpPr>
      <xdr:spPr>
        <a:xfrm>
          <a:off x="13462000" y="309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97451</xdr:rowOff>
    </xdr:from>
    <xdr:ext cx="762000" cy="259045"/>
    <xdr:sp macro="" textlink="">
      <xdr:nvSpPr>
        <xdr:cNvPr id="469" name="テキスト ボックス 468"/>
        <xdr:cNvSpPr txBox="1"/>
      </xdr:nvSpPr>
      <xdr:spPr>
        <a:xfrm>
          <a:off x="13131800" y="318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297,316
295,502
906.07
156,660,789
153,749,425
1,895,896
73,990,155
145,783,165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人件費の経常経費充当一般財源は、職員の人員構成の変化や給与改定により、基本給および期末・勤勉手当は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増となったが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上げにより退職手当が減となったことなどにより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の比率は類似団体平均値を上回る水準で推移しており、今後は定年延長制度の影響により退職手当が年度間で大幅に増減するものの、職員の年齢構成を考慮した新規採用を行う等、職員数の適正管理に取り組むことで、人件費全体では横ばいに推移するものと見通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92710</xdr:rowOff>
    </xdr:to>
    <xdr:cxnSp macro="">
      <xdr:nvCxnSpPr>
        <xdr:cNvPr id="66" name="直線コネクタ 65"/>
        <xdr:cNvCxnSpPr/>
      </xdr:nvCxnSpPr>
      <xdr:spPr>
        <a:xfrm flipV="1">
          <a:off x="3987800" y="63982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92710</xdr:rowOff>
    </xdr:to>
    <xdr:cxnSp macro="">
      <xdr:nvCxnSpPr>
        <xdr:cNvPr id="69" name="直線コネクタ 68"/>
        <xdr:cNvCxnSpPr/>
      </xdr:nvCxnSpPr>
      <xdr:spPr>
        <a:xfrm>
          <a:off x="3098800" y="6352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146050</xdr:rowOff>
    </xdr:to>
    <xdr:cxnSp macro="">
      <xdr:nvCxnSpPr>
        <xdr:cNvPr id="72" name="直線コネクタ 71"/>
        <xdr:cNvCxnSpPr/>
      </xdr:nvCxnSpPr>
      <xdr:spPr>
        <a:xfrm flipV="1">
          <a:off x="2209800" y="63525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37</xdr:row>
      <xdr:rowOff>153670</xdr:rowOff>
    </xdr:to>
    <xdr:cxnSp macro="">
      <xdr:nvCxnSpPr>
        <xdr:cNvPr id="75" name="直線コネクタ 74"/>
        <xdr:cNvCxnSpPr/>
      </xdr:nvCxnSpPr>
      <xdr:spPr>
        <a:xfrm flipV="1">
          <a:off x="1320800" y="6489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7" name="楕円 86"/>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8" name="テキスト ボックス 87"/>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95250</xdr:rowOff>
    </xdr:from>
    <xdr:to>
      <xdr:col>11</xdr:col>
      <xdr:colOff>60325</xdr:colOff>
      <xdr:row>38</xdr:row>
      <xdr:rowOff>25400</xdr:rowOff>
    </xdr:to>
    <xdr:sp macro="" textlink="">
      <xdr:nvSpPr>
        <xdr:cNvPr id="91" name="楕円 90"/>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92" name="テキスト ボックス 91"/>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102870</xdr:rowOff>
    </xdr:from>
    <xdr:to>
      <xdr:col>6</xdr:col>
      <xdr:colOff>171450</xdr:colOff>
      <xdr:row>38</xdr:row>
      <xdr:rowOff>33020</xdr:rowOff>
    </xdr:to>
    <xdr:sp macro="" textlink="">
      <xdr:nvSpPr>
        <xdr:cNvPr id="93" name="楕円 92"/>
        <xdr:cNvSpPr/>
      </xdr:nvSpPr>
      <xdr:spPr>
        <a:xfrm>
          <a:off x="1270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17797</xdr:rowOff>
    </xdr:from>
    <xdr:ext cx="762000" cy="259045"/>
    <xdr:sp macro="" textlink="">
      <xdr:nvSpPr>
        <xdr:cNvPr id="94" name="テキスト ボックス 93"/>
        <xdr:cNvSpPr txBox="1"/>
      </xdr:nvSpPr>
      <xdr:spPr>
        <a:xfrm>
          <a:off x="939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物件費の経常経費充当一般財源は、道路維持管理費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や市立学校管理費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など、施設の維持管理に係る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経費の減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年以降上昇傾向にあ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った比率は前年度から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物件費の比率は、類似団体平均を下回る水準で推移しており、施設保有量の見直しや民間活力の導入による施設運営の効率化などを通じて、施設の管理コスト等の縮減に努める。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16510</xdr:rowOff>
    </xdr:from>
    <xdr:to>
      <xdr:col>82</xdr:col>
      <xdr:colOff>107950</xdr:colOff>
      <xdr:row>17</xdr:row>
      <xdr:rowOff>46990</xdr:rowOff>
    </xdr:to>
    <xdr:cxnSp macro="">
      <xdr:nvCxnSpPr>
        <xdr:cNvPr id="127" name="直線コネクタ 126"/>
        <xdr:cNvCxnSpPr/>
      </xdr:nvCxnSpPr>
      <xdr:spPr>
        <a:xfrm flipV="1">
          <a:off x="15671800" y="2931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142240</xdr:rowOff>
    </xdr:from>
    <xdr:to>
      <xdr:col>78</xdr:col>
      <xdr:colOff>69850</xdr:colOff>
      <xdr:row>17</xdr:row>
      <xdr:rowOff>46990</xdr:rowOff>
    </xdr:to>
    <xdr:cxnSp macro="">
      <xdr:nvCxnSpPr>
        <xdr:cNvPr id="130" name="直線コネクタ 129"/>
        <xdr:cNvCxnSpPr/>
      </xdr:nvCxnSpPr>
      <xdr:spPr>
        <a:xfrm>
          <a:off x="14782800" y="2885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111760</xdr:rowOff>
    </xdr:from>
    <xdr:to>
      <xdr:col>73</xdr:col>
      <xdr:colOff>180975</xdr:colOff>
      <xdr:row>16</xdr:row>
      <xdr:rowOff>142240</xdr:rowOff>
    </xdr:to>
    <xdr:cxnSp macro="">
      <xdr:nvCxnSpPr>
        <xdr:cNvPr id="133" name="直線コネクタ 132"/>
        <xdr:cNvCxnSpPr/>
      </xdr:nvCxnSpPr>
      <xdr:spPr>
        <a:xfrm>
          <a:off x="13893800" y="2854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111760</xdr:rowOff>
    </xdr:from>
    <xdr:to>
      <xdr:col>69</xdr:col>
      <xdr:colOff>92075</xdr:colOff>
      <xdr:row>16</xdr:row>
      <xdr:rowOff>111760</xdr:rowOff>
    </xdr:to>
    <xdr:cxnSp macro="">
      <xdr:nvCxnSpPr>
        <xdr:cNvPr id="136" name="直線コネクタ 135"/>
        <xdr:cNvCxnSpPr/>
      </xdr:nvCxnSpPr>
      <xdr:spPr>
        <a:xfrm>
          <a:off x="13004800" y="2854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38" name="テキスト ボックス 137"/>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40" name="テキスト ボックス 139"/>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137160</xdr:rowOff>
    </xdr:from>
    <xdr:to>
      <xdr:col>82</xdr:col>
      <xdr:colOff>158750</xdr:colOff>
      <xdr:row>17</xdr:row>
      <xdr:rowOff>67310</xdr:rowOff>
    </xdr:to>
    <xdr:sp macro="" textlink="">
      <xdr:nvSpPr>
        <xdr:cNvPr id="146" name="楕円 145"/>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153687</xdr:rowOff>
    </xdr:from>
    <xdr:ext cx="762000" cy="259045"/>
    <xdr:sp macro="" textlink="">
      <xdr:nvSpPr>
        <xdr:cNvPr id="147" name="物件費該当値テキスト"/>
        <xdr:cNvSpPr txBox="1"/>
      </xdr:nvSpPr>
      <xdr:spPr>
        <a:xfrm>
          <a:off x="165989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48" name="楕円 147"/>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107967</xdr:rowOff>
    </xdr:from>
    <xdr:ext cx="736600" cy="259045"/>
    <xdr:sp macro="" textlink="">
      <xdr:nvSpPr>
        <xdr:cNvPr id="149" name="テキスト ボックス 148"/>
        <xdr:cNvSpPr txBox="1"/>
      </xdr:nvSpPr>
      <xdr:spPr>
        <a:xfrm>
          <a:off x="15290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91440</xdr:rowOff>
    </xdr:from>
    <xdr:to>
      <xdr:col>74</xdr:col>
      <xdr:colOff>31750</xdr:colOff>
      <xdr:row>17</xdr:row>
      <xdr:rowOff>21590</xdr:rowOff>
    </xdr:to>
    <xdr:sp macro="" textlink="">
      <xdr:nvSpPr>
        <xdr:cNvPr id="150" name="楕円 149"/>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31767</xdr:rowOff>
    </xdr:from>
    <xdr:ext cx="762000" cy="259045"/>
    <xdr:sp macro="" textlink="">
      <xdr:nvSpPr>
        <xdr:cNvPr id="151" name="テキスト ボックス 150"/>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60960</xdr:rowOff>
    </xdr:from>
    <xdr:to>
      <xdr:col>69</xdr:col>
      <xdr:colOff>142875</xdr:colOff>
      <xdr:row>16</xdr:row>
      <xdr:rowOff>162560</xdr:rowOff>
    </xdr:to>
    <xdr:sp macro="" textlink="">
      <xdr:nvSpPr>
        <xdr:cNvPr id="152" name="楕円 151"/>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53" name="テキスト ボックス 152"/>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54" name="楕円 153"/>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55" name="テキスト ボックス 154"/>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扶助費の経常経費充当一般財源は、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公定価格の増に伴う私立保育所等給付費の増や、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医療扶助の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による生活保護費の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、比率としては前年度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の比率は類似団体平均を下回る水準で推移しており、今後は、利用者の増加により障がい者保護費が増となる一方、児童数の減少により私立保育所等給付費が減となることで、全体としては横ばいで推移するものと見込んでおり、引き続き各制度の適切な執行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170543</xdr:rowOff>
    </xdr:from>
    <xdr:to>
      <xdr:col>24</xdr:col>
      <xdr:colOff>25400</xdr:colOff>
      <xdr:row>55</xdr:row>
      <xdr:rowOff>64407</xdr:rowOff>
    </xdr:to>
    <xdr:cxnSp macro="">
      <xdr:nvCxnSpPr>
        <xdr:cNvPr id="190" name="直線コネクタ 189"/>
        <xdr:cNvCxnSpPr/>
      </xdr:nvCxnSpPr>
      <xdr:spPr>
        <a:xfrm>
          <a:off x="3987800" y="94288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108149</xdr:rowOff>
    </xdr:from>
    <xdr:ext cx="762000" cy="259045"/>
    <xdr:sp macro="" textlink="">
      <xdr:nvSpPr>
        <xdr:cNvPr id="191" name="扶助費平均値テキスト"/>
        <xdr:cNvSpPr txBox="1"/>
      </xdr:nvSpPr>
      <xdr:spPr>
        <a:xfrm>
          <a:off x="4914900" y="970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170543</xdr:rowOff>
    </xdr:from>
    <xdr:to>
      <xdr:col>19</xdr:col>
      <xdr:colOff>187325</xdr:colOff>
      <xdr:row>54</xdr:row>
      <xdr:rowOff>170543</xdr:rowOff>
    </xdr:to>
    <xdr:cxnSp macro="">
      <xdr:nvCxnSpPr>
        <xdr:cNvPr id="193" name="直線コネクタ 192"/>
        <xdr:cNvCxnSpPr/>
      </xdr:nvCxnSpPr>
      <xdr:spPr>
        <a:xfrm>
          <a:off x="3098800" y="9428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5" name="テキスト ボックス 194"/>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170543</xdr:rowOff>
    </xdr:from>
    <xdr:to>
      <xdr:col>15</xdr:col>
      <xdr:colOff>98425</xdr:colOff>
      <xdr:row>55</xdr:row>
      <xdr:rowOff>31750</xdr:rowOff>
    </xdr:to>
    <xdr:cxnSp macro="">
      <xdr:nvCxnSpPr>
        <xdr:cNvPr id="196" name="直線コネクタ 195"/>
        <xdr:cNvCxnSpPr/>
      </xdr:nvCxnSpPr>
      <xdr:spPr>
        <a:xfrm flipV="1">
          <a:off x="2209800" y="9428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198" name="テキスト ボックス 197"/>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64407</xdr:rowOff>
    </xdr:to>
    <xdr:cxnSp macro="">
      <xdr:nvCxnSpPr>
        <xdr:cNvPr id="199" name="直線コネクタ 198"/>
        <xdr:cNvCxnSpPr/>
      </xdr:nvCxnSpPr>
      <xdr:spPr>
        <a:xfrm flipV="1">
          <a:off x="1320800" y="9461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209" name="楕円 208"/>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30134</xdr:rowOff>
    </xdr:from>
    <xdr:ext cx="762000" cy="259045"/>
    <xdr:sp macro="" textlink="">
      <xdr:nvSpPr>
        <xdr:cNvPr id="210" name="扶助費該当値テキスト"/>
        <xdr:cNvSpPr txBox="1"/>
      </xdr:nvSpPr>
      <xdr:spPr>
        <a:xfrm>
          <a:off x="4914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119743</xdr:rowOff>
    </xdr:from>
    <xdr:to>
      <xdr:col>20</xdr:col>
      <xdr:colOff>38100</xdr:colOff>
      <xdr:row>55</xdr:row>
      <xdr:rowOff>49893</xdr:rowOff>
    </xdr:to>
    <xdr:sp macro="" textlink="">
      <xdr:nvSpPr>
        <xdr:cNvPr id="211" name="楕円 210"/>
        <xdr:cNvSpPr/>
      </xdr:nvSpPr>
      <xdr:spPr>
        <a:xfrm>
          <a:off x="3937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60070</xdr:rowOff>
    </xdr:from>
    <xdr:ext cx="736600" cy="259045"/>
    <xdr:sp macro="" textlink="">
      <xdr:nvSpPr>
        <xdr:cNvPr id="212" name="テキスト ボックス 211"/>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119743</xdr:rowOff>
    </xdr:from>
    <xdr:to>
      <xdr:col>15</xdr:col>
      <xdr:colOff>149225</xdr:colOff>
      <xdr:row>55</xdr:row>
      <xdr:rowOff>49893</xdr:rowOff>
    </xdr:to>
    <xdr:sp macro="" textlink="">
      <xdr:nvSpPr>
        <xdr:cNvPr id="213" name="楕円 212"/>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214" name="テキスト ボックス 213"/>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5" name="楕円 214"/>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6" name="テキスト ボックス 215"/>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17" name="楕円 216"/>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18" name="テキスト ボックス 217"/>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その他の経費の経常経費充当一般財源は、秋田県後期高齢者医療広域連合療養給付費負担金や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介護保険</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事業特別会計繰出金の増などによる繰出金の増や、維持補修費に係る一般財源の増などにより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の経費の比率は、類似団体平均を上回っており、施設等の老朽化による維持補修費の増や高齢化による介護保険への繰出金の増等が影響している。引き続き、施設の統廃合による維持管理経費の削減や、基準外繰出の縮減により、改善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107950</xdr:rowOff>
    </xdr:from>
    <xdr:to>
      <xdr:col>82</xdr:col>
      <xdr:colOff>107950</xdr:colOff>
      <xdr:row>59</xdr:row>
      <xdr:rowOff>133350</xdr:rowOff>
    </xdr:to>
    <xdr:cxnSp macro="">
      <xdr:nvCxnSpPr>
        <xdr:cNvPr id="251" name="直線コネクタ 250"/>
        <xdr:cNvCxnSpPr/>
      </xdr:nvCxnSpPr>
      <xdr:spPr>
        <a:xfrm>
          <a:off x="15671800" y="10223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19050</xdr:rowOff>
    </xdr:from>
    <xdr:to>
      <xdr:col>78</xdr:col>
      <xdr:colOff>69850</xdr:colOff>
      <xdr:row>59</xdr:row>
      <xdr:rowOff>107950</xdr:rowOff>
    </xdr:to>
    <xdr:cxnSp macro="">
      <xdr:nvCxnSpPr>
        <xdr:cNvPr id="254" name="直線コネクタ 253"/>
        <xdr:cNvCxnSpPr/>
      </xdr:nvCxnSpPr>
      <xdr:spPr>
        <a:xfrm>
          <a:off x="14782800" y="10134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19050</xdr:rowOff>
    </xdr:from>
    <xdr:to>
      <xdr:col>73</xdr:col>
      <xdr:colOff>180975</xdr:colOff>
      <xdr:row>59</xdr:row>
      <xdr:rowOff>69850</xdr:rowOff>
    </xdr:to>
    <xdr:cxnSp macro="">
      <xdr:nvCxnSpPr>
        <xdr:cNvPr id="257" name="直線コネクタ 256"/>
        <xdr:cNvCxnSpPr/>
      </xdr:nvCxnSpPr>
      <xdr:spPr>
        <a:xfrm flipV="1">
          <a:off x="13893800" y="10134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69850</xdr:rowOff>
    </xdr:to>
    <xdr:cxnSp macro="">
      <xdr:nvCxnSpPr>
        <xdr:cNvPr id="260" name="直線コネクタ 259"/>
        <xdr:cNvCxnSpPr/>
      </xdr:nvCxnSpPr>
      <xdr:spPr>
        <a:xfrm>
          <a:off x="13004800" y="1007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82550</xdr:rowOff>
    </xdr:from>
    <xdr:to>
      <xdr:col>82</xdr:col>
      <xdr:colOff>158750</xdr:colOff>
      <xdr:row>60</xdr:row>
      <xdr:rowOff>12700</xdr:rowOff>
    </xdr:to>
    <xdr:sp macro="" textlink="">
      <xdr:nvSpPr>
        <xdr:cNvPr id="270" name="楕円 269"/>
        <xdr:cNvSpPr/>
      </xdr:nvSpPr>
      <xdr:spPr>
        <a:xfrm>
          <a:off x="164592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54627</xdr:rowOff>
    </xdr:from>
    <xdr:ext cx="762000" cy="259045"/>
    <xdr:sp macro="" textlink="">
      <xdr:nvSpPr>
        <xdr:cNvPr id="271" name="その他該当値テキスト"/>
        <xdr:cNvSpPr txBox="1"/>
      </xdr:nvSpPr>
      <xdr:spPr>
        <a:xfrm>
          <a:off x="165989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57150</xdr:rowOff>
    </xdr:from>
    <xdr:to>
      <xdr:col>78</xdr:col>
      <xdr:colOff>120650</xdr:colOff>
      <xdr:row>59</xdr:row>
      <xdr:rowOff>158750</xdr:rowOff>
    </xdr:to>
    <xdr:sp macro="" textlink="">
      <xdr:nvSpPr>
        <xdr:cNvPr id="272" name="楕円 271"/>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73" name="テキスト ボックス 272"/>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139700</xdr:rowOff>
    </xdr:from>
    <xdr:to>
      <xdr:col>74</xdr:col>
      <xdr:colOff>31750</xdr:colOff>
      <xdr:row>59</xdr:row>
      <xdr:rowOff>69850</xdr:rowOff>
    </xdr:to>
    <xdr:sp macro="" textlink="">
      <xdr:nvSpPr>
        <xdr:cNvPr id="274" name="楕円 273"/>
        <xdr:cNvSpPr/>
      </xdr:nvSpPr>
      <xdr:spPr>
        <a:xfrm>
          <a:off x="14732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54627</xdr:rowOff>
    </xdr:from>
    <xdr:ext cx="762000" cy="259045"/>
    <xdr:sp macro="" textlink="">
      <xdr:nvSpPr>
        <xdr:cNvPr id="275" name="テキスト ボックス 274"/>
        <xdr:cNvSpPr txBox="1"/>
      </xdr:nvSpPr>
      <xdr:spPr>
        <a:xfrm>
          <a:off x="14401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76" name="楕円 275"/>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77" name="テキスト ボックス 276"/>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8" name="楕円 277"/>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9" name="テキスト ボックス 278"/>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補助費等の経常経費充当一般財源は、病院法人運営費負担金等の増や下水道事業会計負担金等の増により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％増加し、比率も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補助費等の比率は、これまで類似団体平均より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ポイント下を推移してきたが、４年度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以降はその差が縮小傾向にある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。今後も、借入金償還に係る病院法人運営費負担金や下水道事業会計負担金の増加が見込まれることから、各会計の経営状況を精査し、負担金の適正化に努める。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37846</xdr:rowOff>
    </xdr:to>
    <xdr:cxnSp macro="">
      <xdr:nvCxnSpPr>
        <xdr:cNvPr id="310" name="直線コネクタ 309"/>
        <xdr:cNvCxnSpPr/>
      </xdr:nvCxnSpPr>
      <xdr:spPr>
        <a:xfrm>
          <a:off x="15671800" y="60020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158005</xdr:rowOff>
    </xdr:from>
    <xdr:ext cx="762000" cy="259045"/>
    <xdr:sp macro="" textlink="">
      <xdr:nvSpPr>
        <xdr:cNvPr id="311" name="補助費等平均値テキスト"/>
        <xdr:cNvSpPr txBox="1"/>
      </xdr:nvSpPr>
      <xdr:spPr>
        <a:xfrm>
          <a:off x="16598900" y="5987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81280</xdr:rowOff>
    </xdr:from>
    <xdr:to>
      <xdr:col>78</xdr:col>
      <xdr:colOff>69850</xdr:colOff>
      <xdr:row>35</xdr:row>
      <xdr:rowOff>1270</xdr:rowOff>
    </xdr:to>
    <xdr:cxnSp macro="">
      <xdr:nvCxnSpPr>
        <xdr:cNvPr id="313" name="直線コネクタ 312"/>
        <xdr:cNvCxnSpPr/>
      </xdr:nvCxnSpPr>
      <xdr:spPr>
        <a:xfrm>
          <a:off x="14782800" y="5910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91711</xdr:rowOff>
    </xdr:from>
    <xdr:ext cx="736600" cy="259045"/>
    <xdr:sp macro="" textlink="">
      <xdr:nvSpPr>
        <xdr:cNvPr id="315" name="テキスト ボックス 314"/>
        <xdr:cNvSpPr txBox="1"/>
      </xdr:nvSpPr>
      <xdr:spPr>
        <a:xfrm>
          <a:off x="15290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81280</xdr:rowOff>
    </xdr:from>
    <xdr:to>
      <xdr:col>73</xdr:col>
      <xdr:colOff>180975</xdr:colOff>
      <xdr:row>34</xdr:row>
      <xdr:rowOff>108712</xdr:rowOff>
    </xdr:to>
    <xdr:cxnSp macro="">
      <xdr:nvCxnSpPr>
        <xdr:cNvPr id="316" name="直線コネクタ 315"/>
        <xdr:cNvCxnSpPr/>
      </xdr:nvCxnSpPr>
      <xdr:spPr>
        <a:xfrm flipV="1">
          <a:off x="13893800" y="59105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64279</xdr:rowOff>
    </xdr:from>
    <xdr:ext cx="762000" cy="259045"/>
    <xdr:sp macro="" textlink="">
      <xdr:nvSpPr>
        <xdr:cNvPr id="318" name="テキスト ボックス 317"/>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108712</xdr:rowOff>
    </xdr:from>
    <xdr:to>
      <xdr:col>69</xdr:col>
      <xdr:colOff>92075</xdr:colOff>
      <xdr:row>34</xdr:row>
      <xdr:rowOff>127000</xdr:rowOff>
    </xdr:to>
    <xdr:cxnSp macro="">
      <xdr:nvCxnSpPr>
        <xdr:cNvPr id="319" name="直線コネクタ 318"/>
        <xdr:cNvCxnSpPr/>
      </xdr:nvCxnSpPr>
      <xdr:spPr>
        <a:xfrm flipV="1">
          <a:off x="13004800" y="59380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100855</xdr:rowOff>
    </xdr:from>
    <xdr:ext cx="762000" cy="259045"/>
    <xdr:sp macro="" textlink="">
      <xdr:nvSpPr>
        <xdr:cNvPr id="321" name="テキスト ボックス 320"/>
        <xdr:cNvSpPr txBox="1"/>
      </xdr:nvSpPr>
      <xdr:spPr>
        <a:xfrm>
          <a:off x="13512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100855</xdr:rowOff>
    </xdr:from>
    <xdr:ext cx="762000" cy="259045"/>
    <xdr:sp macro="" textlink="">
      <xdr:nvSpPr>
        <xdr:cNvPr id="323" name="テキスト ボックス 322"/>
        <xdr:cNvSpPr txBox="1"/>
      </xdr:nvSpPr>
      <xdr:spPr>
        <a:xfrm>
          <a:off x="12623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158496</xdr:rowOff>
    </xdr:from>
    <xdr:to>
      <xdr:col>82</xdr:col>
      <xdr:colOff>158750</xdr:colOff>
      <xdr:row>35</xdr:row>
      <xdr:rowOff>88646</xdr:rowOff>
    </xdr:to>
    <xdr:sp macro="" textlink="">
      <xdr:nvSpPr>
        <xdr:cNvPr id="329" name="楕円 328"/>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3573</xdr:rowOff>
    </xdr:from>
    <xdr:ext cx="762000" cy="259045"/>
    <xdr:sp macro="" textlink="">
      <xdr:nvSpPr>
        <xdr:cNvPr id="330" name="補助費等該当値テキスト"/>
        <xdr:cNvSpPr txBox="1"/>
      </xdr:nvSpPr>
      <xdr:spPr>
        <a:xfrm>
          <a:off x="16598900"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121920</xdr:rowOff>
    </xdr:from>
    <xdr:to>
      <xdr:col>78</xdr:col>
      <xdr:colOff>120650</xdr:colOff>
      <xdr:row>35</xdr:row>
      <xdr:rowOff>52070</xdr:rowOff>
    </xdr:to>
    <xdr:sp macro="" textlink="">
      <xdr:nvSpPr>
        <xdr:cNvPr id="331" name="楕円 330"/>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62247</xdr:rowOff>
    </xdr:from>
    <xdr:ext cx="736600" cy="259045"/>
    <xdr:sp macro="" textlink="">
      <xdr:nvSpPr>
        <xdr:cNvPr id="332" name="テキスト ボックス 331"/>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30480</xdr:rowOff>
    </xdr:from>
    <xdr:to>
      <xdr:col>74</xdr:col>
      <xdr:colOff>31750</xdr:colOff>
      <xdr:row>34</xdr:row>
      <xdr:rowOff>132080</xdr:rowOff>
    </xdr:to>
    <xdr:sp macro="" textlink="">
      <xdr:nvSpPr>
        <xdr:cNvPr id="333" name="楕円 332"/>
        <xdr:cNvSpPr/>
      </xdr:nvSpPr>
      <xdr:spPr>
        <a:xfrm>
          <a:off x="14732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142257</xdr:rowOff>
    </xdr:from>
    <xdr:ext cx="762000" cy="259045"/>
    <xdr:sp macro="" textlink="">
      <xdr:nvSpPr>
        <xdr:cNvPr id="334" name="テキスト ボックス 333"/>
        <xdr:cNvSpPr txBox="1"/>
      </xdr:nvSpPr>
      <xdr:spPr>
        <a:xfrm>
          <a:off x="14401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57912</xdr:rowOff>
    </xdr:from>
    <xdr:to>
      <xdr:col>69</xdr:col>
      <xdr:colOff>142875</xdr:colOff>
      <xdr:row>34</xdr:row>
      <xdr:rowOff>159512</xdr:rowOff>
    </xdr:to>
    <xdr:sp macro="" textlink="">
      <xdr:nvSpPr>
        <xdr:cNvPr id="335" name="楕円 334"/>
        <xdr:cNvSpPr/>
      </xdr:nvSpPr>
      <xdr:spPr>
        <a:xfrm>
          <a:off x="13843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169689</xdr:rowOff>
    </xdr:from>
    <xdr:ext cx="762000" cy="259045"/>
    <xdr:sp macro="" textlink="">
      <xdr:nvSpPr>
        <xdr:cNvPr id="336" name="テキスト ボックス 335"/>
        <xdr:cNvSpPr txBox="1"/>
      </xdr:nvSpPr>
      <xdr:spPr>
        <a:xfrm>
          <a:off x="13512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37" name="楕円 336"/>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38" name="テキスト ボックス 337"/>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、令和元年度に借り入れた臨時財政対策債の償還が本格化したことなどにより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あきた芸術劇場整備事業等に係る地方債の償還が本格化することにより、９年度までは公債費が増加するが、過去の投資的経費に係る地方債の償還が終了することや、大規模事業の年度間調整等による地方債発行の平準化に伴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年度以降は減少に転じるものと見込んでいる。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130811</xdr:rowOff>
    </xdr:from>
    <xdr:to>
      <xdr:col>24</xdr:col>
      <xdr:colOff>25400</xdr:colOff>
      <xdr:row>78</xdr:row>
      <xdr:rowOff>5080</xdr:rowOff>
    </xdr:to>
    <xdr:cxnSp macro="">
      <xdr:nvCxnSpPr>
        <xdr:cNvPr id="371" name="直線コネクタ 370"/>
        <xdr:cNvCxnSpPr/>
      </xdr:nvCxnSpPr>
      <xdr:spPr>
        <a:xfrm>
          <a:off x="3987800" y="133324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50816</xdr:rowOff>
    </xdr:from>
    <xdr:ext cx="762000" cy="259045"/>
    <xdr:sp macro="" textlink="">
      <xdr:nvSpPr>
        <xdr:cNvPr id="372" name="公債費平均値テキスト"/>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130811</xdr:rowOff>
    </xdr:from>
    <xdr:to>
      <xdr:col>19</xdr:col>
      <xdr:colOff>187325</xdr:colOff>
      <xdr:row>77</xdr:row>
      <xdr:rowOff>161289</xdr:rowOff>
    </xdr:to>
    <xdr:cxnSp macro="">
      <xdr:nvCxnSpPr>
        <xdr:cNvPr id="374" name="直線コネクタ 373"/>
        <xdr:cNvCxnSpPr/>
      </xdr:nvCxnSpPr>
      <xdr:spPr>
        <a:xfrm flipV="1">
          <a:off x="3098800" y="133324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6" name="テキスト ボックス 375"/>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66039</xdr:rowOff>
    </xdr:to>
    <xdr:cxnSp macro="">
      <xdr:nvCxnSpPr>
        <xdr:cNvPr id="377" name="直線コネクタ 376"/>
        <xdr:cNvCxnSpPr/>
      </xdr:nvCxnSpPr>
      <xdr:spPr>
        <a:xfrm flipV="1">
          <a:off x="2209800" y="133629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79" name="テキスト ボックス 378"/>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66039</xdr:rowOff>
    </xdr:from>
    <xdr:to>
      <xdr:col>11</xdr:col>
      <xdr:colOff>9525</xdr:colOff>
      <xdr:row>78</xdr:row>
      <xdr:rowOff>119380</xdr:rowOff>
    </xdr:to>
    <xdr:cxnSp macro="">
      <xdr:nvCxnSpPr>
        <xdr:cNvPr id="380" name="直線コネクタ 379"/>
        <xdr:cNvCxnSpPr/>
      </xdr:nvCxnSpPr>
      <xdr:spPr>
        <a:xfrm flipV="1">
          <a:off x="1320800" y="134391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382" name="テキスト ボックス 381"/>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4" name="テキスト ボックス 383"/>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90" name="楕円 389"/>
        <xdr:cNvSpPr/>
      </xdr:nvSpPr>
      <xdr:spPr>
        <a:xfrm>
          <a:off x="4775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97807</xdr:rowOff>
    </xdr:from>
    <xdr:ext cx="762000" cy="259045"/>
    <xdr:sp macro="" textlink="">
      <xdr:nvSpPr>
        <xdr:cNvPr id="391" name="公債費該当値テキスト"/>
        <xdr:cNvSpPr txBox="1"/>
      </xdr:nvSpPr>
      <xdr:spPr>
        <a:xfrm>
          <a:off x="4914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80011</xdr:rowOff>
    </xdr:from>
    <xdr:to>
      <xdr:col>20</xdr:col>
      <xdr:colOff>38100</xdr:colOff>
      <xdr:row>78</xdr:row>
      <xdr:rowOff>10161</xdr:rowOff>
    </xdr:to>
    <xdr:sp macro="" textlink="">
      <xdr:nvSpPr>
        <xdr:cNvPr id="392" name="楕円 391"/>
        <xdr:cNvSpPr/>
      </xdr:nvSpPr>
      <xdr:spPr>
        <a:xfrm>
          <a:off x="3937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93" name="テキスト ボックス 392"/>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94" name="楕円 393"/>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95" name="テキスト ボックス 394"/>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15239</xdr:rowOff>
    </xdr:from>
    <xdr:to>
      <xdr:col>11</xdr:col>
      <xdr:colOff>60325</xdr:colOff>
      <xdr:row>78</xdr:row>
      <xdr:rowOff>116839</xdr:rowOff>
    </xdr:to>
    <xdr:sp macro="" textlink="">
      <xdr:nvSpPr>
        <xdr:cNvPr id="396" name="楕円 395"/>
        <xdr:cNvSpPr/>
      </xdr:nvSpPr>
      <xdr:spPr>
        <a:xfrm>
          <a:off x="2159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101616</xdr:rowOff>
    </xdr:from>
    <xdr:ext cx="762000" cy="259045"/>
    <xdr:sp macro="" textlink="">
      <xdr:nvSpPr>
        <xdr:cNvPr id="397" name="テキスト ボックス 396"/>
        <xdr:cNvSpPr txBox="1"/>
      </xdr:nvSpPr>
      <xdr:spPr>
        <a:xfrm>
          <a:off x="1828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68580</xdr:rowOff>
    </xdr:from>
    <xdr:to>
      <xdr:col>6</xdr:col>
      <xdr:colOff>171450</xdr:colOff>
      <xdr:row>78</xdr:row>
      <xdr:rowOff>170180</xdr:rowOff>
    </xdr:to>
    <xdr:sp macro="" textlink="">
      <xdr:nvSpPr>
        <xdr:cNvPr id="398" name="楕円 397"/>
        <xdr:cNvSpPr/>
      </xdr:nvSpPr>
      <xdr:spPr>
        <a:xfrm>
          <a:off x="1270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154957</xdr:rowOff>
    </xdr:from>
    <xdr:ext cx="762000" cy="259045"/>
    <xdr:sp macro="" textlink="">
      <xdr:nvSpPr>
        <xdr:cNvPr id="399" name="テキスト ボックス 398"/>
        <xdr:cNvSpPr txBox="1"/>
      </xdr:nvSpPr>
      <xdr:spPr>
        <a:xfrm>
          <a:off x="939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公債費以外の経費は、分子の経常経費充当一般財源は前年度から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％増加し、分母となる経常一般財源等は普通交付税の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したため、比率は前年度か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公債費以外の経費の比率は、類似団体平均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下回っており、今後も「第４期・県都</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あきた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改革プラン」に位置づけた取組を推進することで、安定的で持続可能な財政運営に努める。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85090</xdr:rowOff>
    </xdr:from>
    <xdr:to>
      <xdr:col>82</xdr:col>
      <xdr:colOff>107950</xdr:colOff>
      <xdr:row>75</xdr:row>
      <xdr:rowOff>107950</xdr:rowOff>
    </xdr:to>
    <xdr:cxnSp macro="">
      <xdr:nvCxnSpPr>
        <xdr:cNvPr id="432" name="直線コネクタ 431"/>
        <xdr:cNvCxnSpPr/>
      </xdr:nvCxnSpPr>
      <xdr:spPr>
        <a:xfrm>
          <a:off x="15671800" y="12943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166388</xdr:rowOff>
    </xdr:from>
    <xdr:ext cx="762000" cy="259045"/>
    <xdr:sp macro="" textlink="">
      <xdr:nvSpPr>
        <xdr:cNvPr id="433" name="公債費以外平均値テキスト"/>
        <xdr:cNvSpPr txBox="1"/>
      </xdr:nvSpPr>
      <xdr:spPr>
        <a:xfrm>
          <a:off x="16598900" y="13025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138430</xdr:rowOff>
    </xdr:from>
    <xdr:to>
      <xdr:col>78</xdr:col>
      <xdr:colOff>69850</xdr:colOff>
      <xdr:row>75</xdr:row>
      <xdr:rowOff>85090</xdr:rowOff>
    </xdr:to>
    <xdr:cxnSp macro="">
      <xdr:nvCxnSpPr>
        <xdr:cNvPr id="435" name="直線コネクタ 434"/>
        <xdr:cNvCxnSpPr/>
      </xdr:nvCxnSpPr>
      <xdr:spPr>
        <a:xfrm>
          <a:off x="14782800" y="1265428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25416</xdr:rowOff>
    </xdr:from>
    <xdr:ext cx="736600" cy="259045"/>
    <xdr:sp macro="" textlink="">
      <xdr:nvSpPr>
        <xdr:cNvPr id="437" name="テキスト ボックス 436"/>
        <xdr:cNvSpPr txBox="1"/>
      </xdr:nvSpPr>
      <xdr:spPr>
        <a:xfrm>
          <a:off x="15290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138430</xdr:rowOff>
    </xdr:from>
    <xdr:to>
      <xdr:col>73</xdr:col>
      <xdr:colOff>180975</xdr:colOff>
      <xdr:row>74</xdr:row>
      <xdr:rowOff>149860</xdr:rowOff>
    </xdr:to>
    <xdr:cxnSp macro="">
      <xdr:nvCxnSpPr>
        <xdr:cNvPr id="438" name="直線コネクタ 437"/>
        <xdr:cNvCxnSpPr/>
      </xdr:nvCxnSpPr>
      <xdr:spPr>
        <a:xfrm flipV="1">
          <a:off x="13893800" y="126542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147337</xdr:rowOff>
    </xdr:from>
    <xdr:ext cx="762000" cy="259045"/>
    <xdr:sp macro="" textlink="">
      <xdr:nvSpPr>
        <xdr:cNvPr id="440" name="テキスト ボックス 439"/>
        <xdr:cNvSpPr txBox="1"/>
      </xdr:nvSpPr>
      <xdr:spPr>
        <a:xfrm>
          <a:off x="144018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74</xdr:row>
      <xdr:rowOff>149860</xdr:rowOff>
    </xdr:to>
    <xdr:cxnSp macro="">
      <xdr:nvCxnSpPr>
        <xdr:cNvPr id="441" name="直線コネクタ 440"/>
        <xdr:cNvCxnSpPr/>
      </xdr:nvCxnSpPr>
      <xdr:spPr>
        <a:xfrm>
          <a:off x="13004800" y="12814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3" name="テキスト ボックス 442"/>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5" name="テキスト ボックス 444"/>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57150</xdr:rowOff>
    </xdr:from>
    <xdr:to>
      <xdr:col>82</xdr:col>
      <xdr:colOff>158750</xdr:colOff>
      <xdr:row>75</xdr:row>
      <xdr:rowOff>158750</xdr:rowOff>
    </xdr:to>
    <xdr:sp macro="" textlink="">
      <xdr:nvSpPr>
        <xdr:cNvPr id="451" name="楕円 450"/>
        <xdr:cNvSpPr/>
      </xdr:nvSpPr>
      <xdr:spPr>
        <a:xfrm>
          <a:off x="16459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73677</xdr:rowOff>
    </xdr:from>
    <xdr:ext cx="762000" cy="259045"/>
    <xdr:sp macro="" textlink="">
      <xdr:nvSpPr>
        <xdr:cNvPr id="452" name="公債費以外該当値テキスト"/>
        <xdr:cNvSpPr txBox="1"/>
      </xdr:nvSpPr>
      <xdr:spPr>
        <a:xfrm>
          <a:off x="16598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34290</xdr:rowOff>
    </xdr:from>
    <xdr:to>
      <xdr:col>78</xdr:col>
      <xdr:colOff>120650</xdr:colOff>
      <xdr:row>75</xdr:row>
      <xdr:rowOff>135890</xdr:rowOff>
    </xdr:to>
    <xdr:sp macro="" textlink="">
      <xdr:nvSpPr>
        <xdr:cNvPr id="453" name="楕円 452"/>
        <xdr:cNvSpPr/>
      </xdr:nvSpPr>
      <xdr:spPr>
        <a:xfrm>
          <a:off x="15621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146067</xdr:rowOff>
    </xdr:from>
    <xdr:ext cx="736600" cy="259045"/>
    <xdr:sp macro="" textlink="">
      <xdr:nvSpPr>
        <xdr:cNvPr id="454" name="テキスト ボックス 453"/>
        <xdr:cNvSpPr txBox="1"/>
      </xdr:nvSpPr>
      <xdr:spPr>
        <a:xfrm>
          <a:off x="15290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87630</xdr:rowOff>
    </xdr:from>
    <xdr:to>
      <xdr:col>74</xdr:col>
      <xdr:colOff>31750</xdr:colOff>
      <xdr:row>74</xdr:row>
      <xdr:rowOff>17780</xdr:rowOff>
    </xdr:to>
    <xdr:sp macro="" textlink="">
      <xdr:nvSpPr>
        <xdr:cNvPr id="455" name="楕円 454"/>
        <xdr:cNvSpPr/>
      </xdr:nvSpPr>
      <xdr:spPr>
        <a:xfrm>
          <a:off x="14732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27957</xdr:rowOff>
    </xdr:from>
    <xdr:ext cx="762000" cy="259045"/>
    <xdr:sp macro="" textlink="">
      <xdr:nvSpPr>
        <xdr:cNvPr id="456" name="テキスト ボックス 455"/>
        <xdr:cNvSpPr txBox="1"/>
      </xdr:nvSpPr>
      <xdr:spPr>
        <a:xfrm>
          <a:off x="14401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99060</xdr:rowOff>
    </xdr:from>
    <xdr:to>
      <xdr:col>69</xdr:col>
      <xdr:colOff>142875</xdr:colOff>
      <xdr:row>75</xdr:row>
      <xdr:rowOff>29210</xdr:rowOff>
    </xdr:to>
    <xdr:sp macro="" textlink="">
      <xdr:nvSpPr>
        <xdr:cNvPr id="457" name="楕円 456"/>
        <xdr:cNvSpPr/>
      </xdr:nvSpPr>
      <xdr:spPr>
        <a:xfrm>
          <a:off x="13843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39387</xdr:rowOff>
    </xdr:from>
    <xdr:ext cx="762000" cy="259045"/>
    <xdr:sp macro="" textlink="">
      <xdr:nvSpPr>
        <xdr:cNvPr id="458" name="テキスト ボックス 457"/>
        <xdr:cNvSpPr txBox="1"/>
      </xdr:nvSpPr>
      <xdr:spPr>
        <a:xfrm>
          <a:off x="13512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76200</xdr:rowOff>
    </xdr:from>
    <xdr:to>
      <xdr:col>65</xdr:col>
      <xdr:colOff>53975</xdr:colOff>
      <xdr:row>75</xdr:row>
      <xdr:rowOff>6350</xdr:rowOff>
    </xdr:to>
    <xdr:sp macro="" textlink="">
      <xdr:nvSpPr>
        <xdr:cNvPr id="459" name="楕円 458"/>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16527</xdr:rowOff>
    </xdr:from>
    <xdr:ext cx="762000" cy="259045"/>
    <xdr:sp macro="" textlink="">
      <xdr:nvSpPr>
        <xdr:cNvPr id="460" name="テキスト ボックス 459"/>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63983</xdr:rowOff>
    </xdr:from>
    <xdr:to>
      <xdr:col>29</xdr:col>
      <xdr:colOff>127000</xdr:colOff>
      <xdr:row>15</xdr:row>
      <xdr:rowOff>162357</xdr:rowOff>
    </xdr:to>
    <xdr:cxnSp macro="">
      <xdr:nvCxnSpPr>
        <xdr:cNvPr id="50" name="直線コネクタ 49"/>
        <xdr:cNvCxnSpPr/>
      </xdr:nvCxnSpPr>
      <xdr:spPr bwMode="auto">
        <a:xfrm flipV="1">
          <a:off x="5003800" y="2683358"/>
          <a:ext cx="647700" cy="98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46296</xdr:rowOff>
    </xdr:from>
    <xdr:ext cx="762000" cy="259045"/>
    <xdr:sp macro="" textlink="">
      <xdr:nvSpPr>
        <xdr:cNvPr id="51" name="人口1人当たり決算額の推移平均値テキスト130"/>
        <xdr:cNvSpPr txBox="1"/>
      </xdr:nvSpPr>
      <xdr:spPr>
        <a:xfrm>
          <a:off x="5740400" y="2837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162357</xdr:rowOff>
    </xdr:from>
    <xdr:to>
      <xdr:col>26</xdr:col>
      <xdr:colOff>50800</xdr:colOff>
      <xdr:row>16</xdr:row>
      <xdr:rowOff>39065</xdr:rowOff>
    </xdr:to>
    <xdr:cxnSp macro="">
      <xdr:nvCxnSpPr>
        <xdr:cNvPr id="53" name="直線コネクタ 52"/>
        <xdr:cNvCxnSpPr/>
      </xdr:nvCxnSpPr>
      <xdr:spPr bwMode="auto">
        <a:xfrm flipV="1">
          <a:off x="4305300" y="2781732"/>
          <a:ext cx="698500" cy="48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43895</xdr:rowOff>
    </xdr:from>
    <xdr:ext cx="736600" cy="259045"/>
    <xdr:sp macro="" textlink="">
      <xdr:nvSpPr>
        <xdr:cNvPr id="55" name="テキスト ボックス 54"/>
        <xdr:cNvSpPr txBox="1"/>
      </xdr:nvSpPr>
      <xdr:spPr>
        <a:xfrm>
          <a:off x="4622800" y="300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39065</xdr:rowOff>
    </xdr:from>
    <xdr:to>
      <xdr:col>22</xdr:col>
      <xdr:colOff>114300</xdr:colOff>
      <xdr:row>16</xdr:row>
      <xdr:rowOff>61011</xdr:rowOff>
    </xdr:to>
    <xdr:cxnSp macro="">
      <xdr:nvCxnSpPr>
        <xdr:cNvPr id="56" name="直線コネクタ 55"/>
        <xdr:cNvCxnSpPr/>
      </xdr:nvCxnSpPr>
      <xdr:spPr bwMode="auto">
        <a:xfrm flipV="1">
          <a:off x="3606800" y="2829890"/>
          <a:ext cx="698500" cy="21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66641</xdr:rowOff>
    </xdr:from>
    <xdr:ext cx="762000" cy="259045"/>
    <xdr:sp macro="" textlink="">
      <xdr:nvSpPr>
        <xdr:cNvPr id="58" name="テキスト ボックス 57"/>
        <xdr:cNvSpPr txBox="1"/>
      </xdr:nvSpPr>
      <xdr:spPr>
        <a:xfrm>
          <a:off x="39243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61011</xdr:rowOff>
    </xdr:from>
    <xdr:to>
      <xdr:col>18</xdr:col>
      <xdr:colOff>177800</xdr:colOff>
      <xdr:row>16</xdr:row>
      <xdr:rowOff>90995</xdr:rowOff>
    </xdr:to>
    <xdr:cxnSp macro="">
      <xdr:nvCxnSpPr>
        <xdr:cNvPr id="59" name="直線コネクタ 58"/>
        <xdr:cNvCxnSpPr/>
      </xdr:nvCxnSpPr>
      <xdr:spPr bwMode="auto">
        <a:xfrm flipV="1">
          <a:off x="2908300" y="2851836"/>
          <a:ext cx="698500" cy="29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91711</xdr:rowOff>
    </xdr:from>
    <xdr:ext cx="762000" cy="259045"/>
    <xdr:sp macro="" textlink="">
      <xdr:nvSpPr>
        <xdr:cNvPr id="61" name="テキスト ボックス 60"/>
        <xdr:cNvSpPr txBox="1"/>
      </xdr:nvSpPr>
      <xdr:spPr>
        <a:xfrm>
          <a:off x="32258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147870</xdr:rowOff>
    </xdr:from>
    <xdr:ext cx="762000" cy="259045"/>
    <xdr:sp macro="" textlink="">
      <xdr:nvSpPr>
        <xdr:cNvPr id="63" name="テキスト ボックス 62"/>
        <xdr:cNvSpPr txBox="1"/>
      </xdr:nvSpPr>
      <xdr:spPr>
        <a:xfrm>
          <a:off x="25273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13183</xdr:rowOff>
    </xdr:from>
    <xdr:to>
      <xdr:col>29</xdr:col>
      <xdr:colOff>177800</xdr:colOff>
      <xdr:row>15</xdr:row>
      <xdr:rowOff>114783</xdr:rowOff>
    </xdr:to>
    <xdr:sp macro="" textlink="">
      <xdr:nvSpPr>
        <xdr:cNvPr id="69" name="楕円 68"/>
        <xdr:cNvSpPr/>
      </xdr:nvSpPr>
      <xdr:spPr bwMode="auto">
        <a:xfrm>
          <a:off x="5600700" y="2632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29710</xdr:rowOff>
    </xdr:from>
    <xdr:ext cx="762000" cy="259045"/>
    <xdr:sp macro="" textlink="">
      <xdr:nvSpPr>
        <xdr:cNvPr id="70" name="人口1人当たり決算額の推移該当値テキスト130"/>
        <xdr:cNvSpPr txBox="1"/>
      </xdr:nvSpPr>
      <xdr:spPr>
        <a:xfrm>
          <a:off x="5740400" y="2477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111557</xdr:rowOff>
    </xdr:from>
    <xdr:to>
      <xdr:col>26</xdr:col>
      <xdr:colOff>101600</xdr:colOff>
      <xdr:row>16</xdr:row>
      <xdr:rowOff>41707</xdr:rowOff>
    </xdr:to>
    <xdr:sp macro="" textlink="">
      <xdr:nvSpPr>
        <xdr:cNvPr id="71" name="楕円 70"/>
        <xdr:cNvSpPr/>
      </xdr:nvSpPr>
      <xdr:spPr bwMode="auto">
        <a:xfrm>
          <a:off x="4953000" y="2730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51884</xdr:rowOff>
    </xdr:from>
    <xdr:ext cx="736600" cy="259045"/>
    <xdr:sp macro="" textlink="">
      <xdr:nvSpPr>
        <xdr:cNvPr id="72" name="テキスト ボックス 71"/>
        <xdr:cNvSpPr txBox="1"/>
      </xdr:nvSpPr>
      <xdr:spPr>
        <a:xfrm>
          <a:off x="4622800" y="249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159715</xdr:rowOff>
    </xdr:from>
    <xdr:to>
      <xdr:col>22</xdr:col>
      <xdr:colOff>165100</xdr:colOff>
      <xdr:row>16</xdr:row>
      <xdr:rowOff>89865</xdr:rowOff>
    </xdr:to>
    <xdr:sp macro="" textlink="">
      <xdr:nvSpPr>
        <xdr:cNvPr id="73" name="楕円 72"/>
        <xdr:cNvSpPr/>
      </xdr:nvSpPr>
      <xdr:spPr bwMode="auto">
        <a:xfrm>
          <a:off x="4254500" y="2779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100042</xdr:rowOff>
    </xdr:from>
    <xdr:ext cx="762000" cy="259045"/>
    <xdr:sp macro="" textlink="">
      <xdr:nvSpPr>
        <xdr:cNvPr id="74" name="テキスト ボックス 73"/>
        <xdr:cNvSpPr txBox="1"/>
      </xdr:nvSpPr>
      <xdr:spPr>
        <a:xfrm>
          <a:off x="3924300" y="2547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10211</xdr:rowOff>
    </xdr:from>
    <xdr:to>
      <xdr:col>19</xdr:col>
      <xdr:colOff>38100</xdr:colOff>
      <xdr:row>16</xdr:row>
      <xdr:rowOff>111811</xdr:rowOff>
    </xdr:to>
    <xdr:sp macro="" textlink="">
      <xdr:nvSpPr>
        <xdr:cNvPr id="75" name="楕円 74"/>
        <xdr:cNvSpPr/>
      </xdr:nvSpPr>
      <xdr:spPr bwMode="auto">
        <a:xfrm>
          <a:off x="3556000" y="2801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121988</xdr:rowOff>
    </xdr:from>
    <xdr:ext cx="762000" cy="259045"/>
    <xdr:sp macro="" textlink="">
      <xdr:nvSpPr>
        <xdr:cNvPr id="76" name="テキスト ボックス 75"/>
        <xdr:cNvSpPr txBox="1"/>
      </xdr:nvSpPr>
      <xdr:spPr>
        <a:xfrm>
          <a:off x="3225800" y="256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40195</xdr:rowOff>
    </xdr:from>
    <xdr:to>
      <xdr:col>15</xdr:col>
      <xdr:colOff>101600</xdr:colOff>
      <xdr:row>16</xdr:row>
      <xdr:rowOff>141795</xdr:rowOff>
    </xdr:to>
    <xdr:sp macro="" textlink="">
      <xdr:nvSpPr>
        <xdr:cNvPr id="77" name="楕円 76"/>
        <xdr:cNvSpPr/>
      </xdr:nvSpPr>
      <xdr:spPr bwMode="auto">
        <a:xfrm>
          <a:off x="2857500" y="2831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151972</xdr:rowOff>
    </xdr:from>
    <xdr:ext cx="762000" cy="259045"/>
    <xdr:sp macro="" textlink="">
      <xdr:nvSpPr>
        <xdr:cNvPr id="78" name="テキスト ボックス 77"/>
        <xdr:cNvSpPr txBox="1"/>
      </xdr:nvSpPr>
      <xdr:spPr>
        <a:xfrm>
          <a:off x="2527300" y="259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150927</xdr:rowOff>
    </xdr:from>
    <xdr:to>
      <xdr:col>29</xdr:col>
      <xdr:colOff>127000</xdr:colOff>
      <xdr:row>34</xdr:row>
      <xdr:rowOff>213716</xdr:rowOff>
    </xdr:to>
    <xdr:cxnSp macro="">
      <xdr:nvCxnSpPr>
        <xdr:cNvPr id="111" name="直線コネクタ 110"/>
        <xdr:cNvCxnSpPr/>
      </xdr:nvCxnSpPr>
      <xdr:spPr bwMode="auto">
        <a:xfrm flipV="1">
          <a:off x="5003800" y="6418377"/>
          <a:ext cx="647700" cy="62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78033</xdr:rowOff>
    </xdr:from>
    <xdr:ext cx="762000" cy="259045"/>
    <xdr:sp macro="" textlink="">
      <xdr:nvSpPr>
        <xdr:cNvPr id="112" name="人口1人当たり決算額の推移平均値テキスト445"/>
        <xdr:cNvSpPr txBox="1"/>
      </xdr:nvSpPr>
      <xdr:spPr>
        <a:xfrm>
          <a:off x="5740400" y="6688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213716</xdr:rowOff>
    </xdr:from>
    <xdr:to>
      <xdr:col>26</xdr:col>
      <xdr:colOff>50800</xdr:colOff>
      <xdr:row>34</xdr:row>
      <xdr:rowOff>227431</xdr:rowOff>
    </xdr:to>
    <xdr:cxnSp macro="">
      <xdr:nvCxnSpPr>
        <xdr:cNvPr id="114" name="直線コネクタ 113"/>
        <xdr:cNvCxnSpPr/>
      </xdr:nvCxnSpPr>
      <xdr:spPr bwMode="auto">
        <a:xfrm flipV="1">
          <a:off x="4305300" y="6481166"/>
          <a:ext cx="698500" cy="13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191685</xdr:rowOff>
    </xdr:from>
    <xdr:ext cx="736600" cy="259045"/>
    <xdr:sp macro="" textlink="">
      <xdr:nvSpPr>
        <xdr:cNvPr id="116" name="テキスト ボックス 115"/>
        <xdr:cNvSpPr txBox="1"/>
      </xdr:nvSpPr>
      <xdr:spPr>
        <a:xfrm>
          <a:off x="4622800" y="6802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227431</xdr:rowOff>
    </xdr:from>
    <xdr:to>
      <xdr:col>22</xdr:col>
      <xdr:colOff>114300</xdr:colOff>
      <xdr:row>34</xdr:row>
      <xdr:rowOff>251587</xdr:rowOff>
    </xdr:to>
    <xdr:cxnSp macro="">
      <xdr:nvCxnSpPr>
        <xdr:cNvPr id="117" name="直線コネクタ 116"/>
        <xdr:cNvCxnSpPr/>
      </xdr:nvCxnSpPr>
      <xdr:spPr bwMode="auto">
        <a:xfrm flipV="1">
          <a:off x="3606800" y="6494881"/>
          <a:ext cx="698500" cy="24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209173</xdr:rowOff>
    </xdr:from>
    <xdr:ext cx="762000" cy="259045"/>
    <xdr:sp macro="" textlink="">
      <xdr:nvSpPr>
        <xdr:cNvPr id="119" name="テキスト ボックス 118"/>
        <xdr:cNvSpPr txBox="1"/>
      </xdr:nvSpPr>
      <xdr:spPr>
        <a:xfrm>
          <a:off x="3924300" y="681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198171</xdr:rowOff>
    </xdr:from>
    <xdr:to>
      <xdr:col>18</xdr:col>
      <xdr:colOff>177800</xdr:colOff>
      <xdr:row>34</xdr:row>
      <xdr:rowOff>251587</xdr:rowOff>
    </xdr:to>
    <xdr:cxnSp macro="">
      <xdr:nvCxnSpPr>
        <xdr:cNvPr id="120" name="直線コネクタ 119"/>
        <xdr:cNvCxnSpPr/>
      </xdr:nvCxnSpPr>
      <xdr:spPr bwMode="auto">
        <a:xfrm>
          <a:off x="2908300" y="6465621"/>
          <a:ext cx="698500" cy="53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215955</xdr:rowOff>
    </xdr:from>
    <xdr:ext cx="762000" cy="259045"/>
    <xdr:sp macro="" textlink="">
      <xdr:nvSpPr>
        <xdr:cNvPr id="122" name="テキスト ボックス 121"/>
        <xdr:cNvSpPr txBox="1"/>
      </xdr:nvSpPr>
      <xdr:spPr>
        <a:xfrm>
          <a:off x="32258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203840</xdr:rowOff>
    </xdr:from>
    <xdr:ext cx="762000" cy="259045"/>
    <xdr:sp macro="" textlink="">
      <xdr:nvSpPr>
        <xdr:cNvPr id="124" name="テキスト ボックス 123"/>
        <xdr:cNvSpPr txBox="1"/>
      </xdr:nvSpPr>
      <xdr:spPr>
        <a:xfrm>
          <a:off x="2527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100127</xdr:rowOff>
    </xdr:from>
    <xdr:to>
      <xdr:col>29</xdr:col>
      <xdr:colOff>177800</xdr:colOff>
      <xdr:row>34</xdr:row>
      <xdr:rowOff>201727</xdr:rowOff>
    </xdr:to>
    <xdr:sp macro="" textlink="">
      <xdr:nvSpPr>
        <xdr:cNvPr id="130" name="楕円 129"/>
        <xdr:cNvSpPr/>
      </xdr:nvSpPr>
      <xdr:spPr bwMode="auto">
        <a:xfrm>
          <a:off x="5600700" y="6367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288104</xdr:rowOff>
    </xdr:from>
    <xdr:ext cx="762000" cy="259045"/>
    <xdr:sp macro="" textlink="">
      <xdr:nvSpPr>
        <xdr:cNvPr id="131" name="人口1人当たり決算額の推移該当値テキスト445"/>
        <xdr:cNvSpPr txBox="1"/>
      </xdr:nvSpPr>
      <xdr:spPr>
        <a:xfrm>
          <a:off x="5740400" y="621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162916</xdr:rowOff>
    </xdr:from>
    <xdr:to>
      <xdr:col>26</xdr:col>
      <xdr:colOff>101600</xdr:colOff>
      <xdr:row>34</xdr:row>
      <xdr:rowOff>264516</xdr:rowOff>
    </xdr:to>
    <xdr:sp macro="" textlink="">
      <xdr:nvSpPr>
        <xdr:cNvPr id="132" name="楕円 131"/>
        <xdr:cNvSpPr/>
      </xdr:nvSpPr>
      <xdr:spPr bwMode="auto">
        <a:xfrm>
          <a:off x="4953000" y="6430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274693</xdr:rowOff>
    </xdr:from>
    <xdr:ext cx="736600" cy="259045"/>
    <xdr:sp macro="" textlink="">
      <xdr:nvSpPr>
        <xdr:cNvPr id="133" name="テキスト ボックス 132"/>
        <xdr:cNvSpPr txBox="1"/>
      </xdr:nvSpPr>
      <xdr:spPr>
        <a:xfrm>
          <a:off x="4622800" y="6199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176631</xdr:rowOff>
    </xdr:from>
    <xdr:to>
      <xdr:col>22</xdr:col>
      <xdr:colOff>165100</xdr:colOff>
      <xdr:row>34</xdr:row>
      <xdr:rowOff>278231</xdr:rowOff>
    </xdr:to>
    <xdr:sp macro="" textlink="">
      <xdr:nvSpPr>
        <xdr:cNvPr id="134" name="楕円 133"/>
        <xdr:cNvSpPr/>
      </xdr:nvSpPr>
      <xdr:spPr bwMode="auto">
        <a:xfrm>
          <a:off x="4254500" y="6444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288408</xdr:rowOff>
    </xdr:from>
    <xdr:ext cx="762000" cy="259045"/>
    <xdr:sp macro="" textlink="">
      <xdr:nvSpPr>
        <xdr:cNvPr id="135" name="テキスト ボックス 134"/>
        <xdr:cNvSpPr txBox="1"/>
      </xdr:nvSpPr>
      <xdr:spPr>
        <a:xfrm>
          <a:off x="3924300" y="6212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200787</xdr:rowOff>
    </xdr:from>
    <xdr:to>
      <xdr:col>19</xdr:col>
      <xdr:colOff>38100</xdr:colOff>
      <xdr:row>34</xdr:row>
      <xdr:rowOff>302387</xdr:rowOff>
    </xdr:to>
    <xdr:sp macro="" textlink="">
      <xdr:nvSpPr>
        <xdr:cNvPr id="136" name="楕円 135"/>
        <xdr:cNvSpPr/>
      </xdr:nvSpPr>
      <xdr:spPr bwMode="auto">
        <a:xfrm>
          <a:off x="3556000" y="6468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312564</xdr:rowOff>
    </xdr:from>
    <xdr:ext cx="762000" cy="259045"/>
    <xdr:sp macro="" textlink="">
      <xdr:nvSpPr>
        <xdr:cNvPr id="137" name="テキスト ボックス 136"/>
        <xdr:cNvSpPr txBox="1"/>
      </xdr:nvSpPr>
      <xdr:spPr>
        <a:xfrm>
          <a:off x="3225800" y="623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147371</xdr:rowOff>
    </xdr:from>
    <xdr:to>
      <xdr:col>15</xdr:col>
      <xdr:colOff>101600</xdr:colOff>
      <xdr:row>34</xdr:row>
      <xdr:rowOff>248971</xdr:rowOff>
    </xdr:to>
    <xdr:sp macro="" textlink="">
      <xdr:nvSpPr>
        <xdr:cNvPr id="138" name="楕円 137"/>
        <xdr:cNvSpPr/>
      </xdr:nvSpPr>
      <xdr:spPr bwMode="auto">
        <a:xfrm>
          <a:off x="2857500" y="6414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259148</xdr:rowOff>
    </xdr:from>
    <xdr:ext cx="762000" cy="259045"/>
    <xdr:sp macro="" textlink="">
      <xdr:nvSpPr>
        <xdr:cNvPr id="139" name="テキスト ボックス 138"/>
        <xdr:cNvSpPr txBox="1"/>
      </xdr:nvSpPr>
      <xdr:spPr>
        <a:xfrm>
          <a:off x="2527300" y="61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297,316
295,502
906.07
156,660,789
153,749,425
1,895,896
73,990,155
145,783,165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125450</xdr:rowOff>
    </xdr:from>
    <xdr:to>
      <xdr:col>24</xdr:col>
      <xdr:colOff>63500</xdr:colOff>
      <xdr:row>34</xdr:row>
      <xdr:rowOff>129527</xdr:rowOff>
    </xdr:to>
    <xdr:cxnSp macro="">
      <xdr:nvCxnSpPr>
        <xdr:cNvPr id="61" name="直線コネクタ 60"/>
        <xdr:cNvCxnSpPr/>
      </xdr:nvCxnSpPr>
      <xdr:spPr>
        <a:xfrm flipV="1">
          <a:off x="3797300" y="5954750"/>
          <a:ext cx="8382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165015</xdr:rowOff>
    </xdr:from>
    <xdr:ext cx="534377" cy="259045"/>
    <xdr:sp macro="" textlink="">
      <xdr:nvSpPr>
        <xdr:cNvPr id="62" name="人件費平均値テキスト"/>
        <xdr:cNvSpPr txBox="1"/>
      </xdr:nvSpPr>
      <xdr:spPr>
        <a:xfrm>
          <a:off x="4686300" y="6165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129527</xdr:rowOff>
    </xdr:from>
    <xdr:to>
      <xdr:col>19</xdr:col>
      <xdr:colOff>177800</xdr:colOff>
      <xdr:row>34</xdr:row>
      <xdr:rowOff>168084</xdr:rowOff>
    </xdr:to>
    <xdr:cxnSp macro="">
      <xdr:nvCxnSpPr>
        <xdr:cNvPr id="64" name="直線コネクタ 63"/>
        <xdr:cNvCxnSpPr/>
      </xdr:nvCxnSpPr>
      <xdr:spPr>
        <a:xfrm flipV="1">
          <a:off x="2908300" y="5958827"/>
          <a:ext cx="8890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83672</xdr:rowOff>
    </xdr:from>
    <xdr:ext cx="534377" cy="259045"/>
    <xdr:sp macro="" textlink="">
      <xdr:nvSpPr>
        <xdr:cNvPr id="66" name="テキスト ボックス 65"/>
        <xdr:cNvSpPr txBox="1"/>
      </xdr:nvSpPr>
      <xdr:spPr>
        <a:xfrm>
          <a:off x="3530111" y="62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121145</xdr:rowOff>
    </xdr:from>
    <xdr:to>
      <xdr:col>15</xdr:col>
      <xdr:colOff>50800</xdr:colOff>
      <xdr:row>34</xdr:row>
      <xdr:rowOff>168084</xdr:rowOff>
    </xdr:to>
    <xdr:cxnSp macro="">
      <xdr:nvCxnSpPr>
        <xdr:cNvPr id="67" name="直線コネクタ 66"/>
        <xdr:cNvCxnSpPr/>
      </xdr:nvCxnSpPr>
      <xdr:spPr>
        <a:xfrm>
          <a:off x="2019300" y="5950445"/>
          <a:ext cx="889000" cy="4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107599</xdr:rowOff>
    </xdr:from>
    <xdr:ext cx="534377" cy="259045"/>
    <xdr:sp macro="" textlink="">
      <xdr:nvSpPr>
        <xdr:cNvPr id="69" name="テキスト ボックス 68"/>
        <xdr:cNvSpPr txBox="1"/>
      </xdr:nvSpPr>
      <xdr:spPr>
        <a:xfrm>
          <a:off x="2641111" y="62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121145</xdr:rowOff>
    </xdr:from>
    <xdr:to>
      <xdr:col>10</xdr:col>
      <xdr:colOff>114300</xdr:colOff>
      <xdr:row>34</xdr:row>
      <xdr:rowOff>169456</xdr:rowOff>
    </xdr:to>
    <xdr:cxnSp macro="">
      <xdr:nvCxnSpPr>
        <xdr:cNvPr id="70" name="直線コネクタ 69"/>
        <xdr:cNvCxnSpPr/>
      </xdr:nvCxnSpPr>
      <xdr:spPr>
        <a:xfrm flipV="1">
          <a:off x="1130300" y="5950445"/>
          <a:ext cx="889000" cy="4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133430</xdr:rowOff>
    </xdr:from>
    <xdr:ext cx="534377" cy="259045"/>
    <xdr:sp macro="" textlink="">
      <xdr:nvSpPr>
        <xdr:cNvPr id="72" name="テキスト ボックス 71"/>
        <xdr:cNvSpPr txBox="1"/>
      </xdr:nvSpPr>
      <xdr:spPr>
        <a:xfrm>
          <a:off x="1752111" y="63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121696</xdr:rowOff>
    </xdr:from>
    <xdr:ext cx="534377" cy="259045"/>
    <xdr:sp macro="" textlink="">
      <xdr:nvSpPr>
        <xdr:cNvPr id="74" name="テキスト ボックス 73"/>
        <xdr:cNvSpPr txBox="1"/>
      </xdr:nvSpPr>
      <xdr:spPr>
        <a:xfrm>
          <a:off x="863111" y="646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74650</xdr:rowOff>
    </xdr:from>
    <xdr:to>
      <xdr:col>24</xdr:col>
      <xdr:colOff>114300</xdr:colOff>
      <xdr:row>35</xdr:row>
      <xdr:rowOff>4800</xdr:rowOff>
    </xdr:to>
    <xdr:sp macro="" textlink="">
      <xdr:nvSpPr>
        <xdr:cNvPr id="80" name="楕円 79"/>
        <xdr:cNvSpPr/>
      </xdr:nvSpPr>
      <xdr:spPr>
        <a:xfrm>
          <a:off x="4584700" y="59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97527</xdr:rowOff>
    </xdr:from>
    <xdr:ext cx="534377" cy="259045"/>
    <xdr:sp macro="" textlink="">
      <xdr:nvSpPr>
        <xdr:cNvPr id="81" name="人件費該当値テキスト"/>
        <xdr:cNvSpPr txBox="1"/>
      </xdr:nvSpPr>
      <xdr:spPr>
        <a:xfrm>
          <a:off x="4686300" y="575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78727</xdr:rowOff>
    </xdr:from>
    <xdr:to>
      <xdr:col>20</xdr:col>
      <xdr:colOff>38100</xdr:colOff>
      <xdr:row>35</xdr:row>
      <xdr:rowOff>8877</xdr:rowOff>
    </xdr:to>
    <xdr:sp macro="" textlink="">
      <xdr:nvSpPr>
        <xdr:cNvPr id="82" name="楕円 81"/>
        <xdr:cNvSpPr/>
      </xdr:nvSpPr>
      <xdr:spPr>
        <a:xfrm>
          <a:off x="3746500" y="590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25404</xdr:rowOff>
    </xdr:from>
    <xdr:ext cx="534377" cy="259045"/>
    <xdr:sp macro="" textlink="">
      <xdr:nvSpPr>
        <xdr:cNvPr id="83" name="テキスト ボックス 82"/>
        <xdr:cNvSpPr txBox="1"/>
      </xdr:nvSpPr>
      <xdr:spPr>
        <a:xfrm>
          <a:off x="3530111" y="568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117284</xdr:rowOff>
    </xdr:from>
    <xdr:to>
      <xdr:col>15</xdr:col>
      <xdr:colOff>101600</xdr:colOff>
      <xdr:row>35</xdr:row>
      <xdr:rowOff>47434</xdr:rowOff>
    </xdr:to>
    <xdr:sp macro="" textlink="">
      <xdr:nvSpPr>
        <xdr:cNvPr id="84" name="楕円 83"/>
        <xdr:cNvSpPr/>
      </xdr:nvSpPr>
      <xdr:spPr>
        <a:xfrm>
          <a:off x="2857500" y="594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63961</xdr:rowOff>
    </xdr:from>
    <xdr:ext cx="534377" cy="259045"/>
    <xdr:sp macro="" textlink="">
      <xdr:nvSpPr>
        <xdr:cNvPr id="85" name="テキスト ボックス 84"/>
        <xdr:cNvSpPr txBox="1"/>
      </xdr:nvSpPr>
      <xdr:spPr>
        <a:xfrm>
          <a:off x="2641111" y="57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70345</xdr:rowOff>
    </xdr:from>
    <xdr:to>
      <xdr:col>10</xdr:col>
      <xdr:colOff>165100</xdr:colOff>
      <xdr:row>35</xdr:row>
      <xdr:rowOff>495</xdr:rowOff>
    </xdr:to>
    <xdr:sp macro="" textlink="">
      <xdr:nvSpPr>
        <xdr:cNvPr id="86" name="楕円 85"/>
        <xdr:cNvSpPr/>
      </xdr:nvSpPr>
      <xdr:spPr>
        <a:xfrm>
          <a:off x="1968500" y="589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17022</xdr:rowOff>
    </xdr:from>
    <xdr:ext cx="534377" cy="259045"/>
    <xdr:sp macro="" textlink="">
      <xdr:nvSpPr>
        <xdr:cNvPr id="87" name="テキスト ボックス 86"/>
        <xdr:cNvSpPr txBox="1"/>
      </xdr:nvSpPr>
      <xdr:spPr>
        <a:xfrm>
          <a:off x="1752111" y="567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118656</xdr:rowOff>
    </xdr:from>
    <xdr:to>
      <xdr:col>6</xdr:col>
      <xdr:colOff>38100</xdr:colOff>
      <xdr:row>35</xdr:row>
      <xdr:rowOff>48806</xdr:rowOff>
    </xdr:to>
    <xdr:sp macro="" textlink="">
      <xdr:nvSpPr>
        <xdr:cNvPr id="88" name="楕円 87"/>
        <xdr:cNvSpPr/>
      </xdr:nvSpPr>
      <xdr:spPr>
        <a:xfrm>
          <a:off x="1079500" y="594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65333</xdr:rowOff>
    </xdr:from>
    <xdr:ext cx="534377" cy="259045"/>
    <xdr:sp macro="" textlink="">
      <xdr:nvSpPr>
        <xdr:cNvPr id="89" name="テキスト ボックス 88"/>
        <xdr:cNvSpPr txBox="1"/>
      </xdr:nvSpPr>
      <xdr:spPr>
        <a:xfrm>
          <a:off x="863111" y="572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131634</xdr:rowOff>
    </xdr:from>
    <xdr:to>
      <xdr:col>24</xdr:col>
      <xdr:colOff>63500</xdr:colOff>
      <xdr:row>54</xdr:row>
      <xdr:rowOff>40030</xdr:rowOff>
    </xdr:to>
    <xdr:cxnSp macro="">
      <xdr:nvCxnSpPr>
        <xdr:cNvPr id="121" name="直線コネクタ 120"/>
        <xdr:cNvCxnSpPr/>
      </xdr:nvCxnSpPr>
      <xdr:spPr>
        <a:xfrm>
          <a:off x="3797300" y="9218484"/>
          <a:ext cx="838200" cy="7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28922</xdr:rowOff>
    </xdr:from>
    <xdr:ext cx="534377" cy="259045"/>
    <xdr:sp macro="" textlink="">
      <xdr:nvSpPr>
        <xdr:cNvPr id="122" name="物件費平均値テキスト"/>
        <xdr:cNvSpPr txBox="1"/>
      </xdr:nvSpPr>
      <xdr:spPr>
        <a:xfrm>
          <a:off x="4686300" y="9458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131634</xdr:rowOff>
    </xdr:from>
    <xdr:to>
      <xdr:col>19</xdr:col>
      <xdr:colOff>177800</xdr:colOff>
      <xdr:row>54</xdr:row>
      <xdr:rowOff>40357</xdr:rowOff>
    </xdr:to>
    <xdr:cxnSp macro="">
      <xdr:nvCxnSpPr>
        <xdr:cNvPr id="124" name="直線コネクタ 123"/>
        <xdr:cNvCxnSpPr/>
      </xdr:nvCxnSpPr>
      <xdr:spPr>
        <a:xfrm flipV="1">
          <a:off x="2908300" y="9218484"/>
          <a:ext cx="889000" cy="8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144365</xdr:rowOff>
    </xdr:from>
    <xdr:ext cx="534377" cy="259045"/>
    <xdr:sp macro="" textlink="">
      <xdr:nvSpPr>
        <xdr:cNvPr id="126" name="テキスト ボックス 125"/>
        <xdr:cNvSpPr txBox="1"/>
      </xdr:nvSpPr>
      <xdr:spPr>
        <a:xfrm>
          <a:off x="3530111" y="940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40357</xdr:rowOff>
    </xdr:from>
    <xdr:to>
      <xdr:col>15</xdr:col>
      <xdr:colOff>50800</xdr:colOff>
      <xdr:row>55</xdr:row>
      <xdr:rowOff>99956</xdr:rowOff>
    </xdr:to>
    <xdr:cxnSp macro="">
      <xdr:nvCxnSpPr>
        <xdr:cNvPr id="127" name="直線コネクタ 126"/>
        <xdr:cNvCxnSpPr/>
      </xdr:nvCxnSpPr>
      <xdr:spPr>
        <a:xfrm flipV="1">
          <a:off x="2019300" y="9298657"/>
          <a:ext cx="889000" cy="23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112459</xdr:rowOff>
    </xdr:from>
    <xdr:ext cx="534377" cy="259045"/>
    <xdr:sp macro="" textlink="">
      <xdr:nvSpPr>
        <xdr:cNvPr id="129" name="テキスト ボックス 128"/>
        <xdr:cNvSpPr txBox="1"/>
      </xdr:nvSpPr>
      <xdr:spPr>
        <a:xfrm>
          <a:off x="2641111" y="954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99956</xdr:rowOff>
    </xdr:from>
    <xdr:to>
      <xdr:col>10</xdr:col>
      <xdr:colOff>114300</xdr:colOff>
      <xdr:row>57</xdr:row>
      <xdr:rowOff>52146</xdr:rowOff>
    </xdr:to>
    <xdr:cxnSp macro="">
      <xdr:nvCxnSpPr>
        <xdr:cNvPr id="130" name="直線コネクタ 129"/>
        <xdr:cNvCxnSpPr/>
      </xdr:nvCxnSpPr>
      <xdr:spPr>
        <a:xfrm flipV="1">
          <a:off x="1130300" y="9529706"/>
          <a:ext cx="889000" cy="29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2666</xdr:rowOff>
    </xdr:from>
    <xdr:ext cx="534377" cy="259045"/>
    <xdr:sp macro="" textlink="">
      <xdr:nvSpPr>
        <xdr:cNvPr id="132" name="テキスト ボックス 131"/>
        <xdr:cNvSpPr txBox="1"/>
      </xdr:nvSpPr>
      <xdr:spPr>
        <a:xfrm>
          <a:off x="1752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104426</xdr:rowOff>
    </xdr:from>
    <xdr:ext cx="534377" cy="259045"/>
    <xdr:sp macro="" textlink="">
      <xdr:nvSpPr>
        <xdr:cNvPr id="134" name="テキスト ボックス 133"/>
        <xdr:cNvSpPr txBox="1"/>
      </xdr:nvSpPr>
      <xdr:spPr>
        <a:xfrm>
          <a:off x="863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160680</xdr:rowOff>
    </xdr:from>
    <xdr:to>
      <xdr:col>24</xdr:col>
      <xdr:colOff>114300</xdr:colOff>
      <xdr:row>54</xdr:row>
      <xdr:rowOff>90830</xdr:rowOff>
    </xdr:to>
    <xdr:sp macro="" textlink="">
      <xdr:nvSpPr>
        <xdr:cNvPr id="140" name="楕円 139"/>
        <xdr:cNvSpPr/>
      </xdr:nvSpPr>
      <xdr:spPr>
        <a:xfrm>
          <a:off x="4584700" y="92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12107</xdr:rowOff>
    </xdr:from>
    <xdr:ext cx="534377" cy="259045"/>
    <xdr:sp macro="" textlink="">
      <xdr:nvSpPr>
        <xdr:cNvPr id="141" name="物件費該当値テキスト"/>
        <xdr:cNvSpPr txBox="1"/>
      </xdr:nvSpPr>
      <xdr:spPr>
        <a:xfrm>
          <a:off x="4686300" y="90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80834</xdr:rowOff>
    </xdr:from>
    <xdr:to>
      <xdr:col>20</xdr:col>
      <xdr:colOff>38100</xdr:colOff>
      <xdr:row>54</xdr:row>
      <xdr:rowOff>10984</xdr:rowOff>
    </xdr:to>
    <xdr:sp macro="" textlink="">
      <xdr:nvSpPr>
        <xdr:cNvPr id="142" name="楕円 141"/>
        <xdr:cNvSpPr/>
      </xdr:nvSpPr>
      <xdr:spPr>
        <a:xfrm>
          <a:off x="3746500" y="916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27511</xdr:rowOff>
    </xdr:from>
    <xdr:ext cx="534377" cy="259045"/>
    <xdr:sp macro="" textlink="">
      <xdr:nvSpPr>
        <xdr:cNvPr id="143" name="テキスト ボックス 142"/>
        <xdr:cNvSpPr txBox="1"/>
      </xdr:nvSpPr>
      <xdr:spPr>
        <a:xfrm>
          <a:off x="3530111" y="894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161007</xdr:rowOff>
    </xdr:from>
    <xdr:to>
      <xdr:col>15</xdr:col>
      <xdr:colOff>101600</xdr:colOff>
      <xdr:row>54</xdr:row>
      <xdr:rowOff>91157</xdr:rowOff>
    </xdr:to>
    <xdr:sp macro="" textlink="">
      <xdr:nvSpPr>
        <xdr:cNvPr id="144" name="楕円 143"/>
        <xdr:cNvSpPr/>
      </xdr:nvSpPr>
      <xdr:spPr>
        <a:xfrm>
          <a:off x="2857500" y="92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107684</xdr:rowOff>
    </xdr:from>
    <xdr:ext cx="534377" cy="259045"/>
    <xdr:sp macro="" textlink="">
      <xdr:nvSpPr>
        <xdr:cNvPr id="145" name="テキスト ボックス 144"/>
        <xdr:cNvSpPr txBox="1"/>
      </xdr:nvSpPr>
      <xdr:spPr>
        <a:xfrm>
          <a:off x="2641111" y="902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49156</xdr:rowOff>
    </xdr:from>
    <xdr:to>
      <xdr:col>10</xdr:col>
      <xdr:colOff>165100</xdr:colOff>
      <xdr:row>55</xdr:row>
      <xdr:rowOff>150756</xdr:rowOff>
    </xdr:to>
    <xdr:sp macro="" textlink="">
      <xdr:nvSpPr>
        <xdr:cNvPr id="146" name="楕円 145"/>
        <xdr:cNvSpPr/>
      </xdr:nvSpPr>
      <xdr:spPr>
        <a:xfrm>
          <a:off x="1968500" y="947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167283</xdr:rowOff>
    </xdr:from>
    <xdr:ext cx="534377" cy="259045"/>
    <xdr:sp macro="" textlink="">
      <xdr:nvSpPr>
        <xdr:cNvPr id="147" name="テキスト ボックス 146"/>
        <xdr:cNvSpPr txBox="1"/>
      </xdr:nvSpPr>
      <xdr:spPr>
        <a:xfrm>
          <a:off x="1752111" y="925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1346</xdr:rowOff>
    </xdr:from>
    <xdr:to>
      <xdr:col>6</xdr:col>
      <xdr:colOff>38100</xdr:colOff>
      <xdr:row>57</xdr:row>
      <xdr:rowOff>102946</xdr:rowOff>
    </xdr:to>
    <xdr:sp macro="" textlink="">
      <xdr:nvSpPr>
        <xdr:cNvPr id="148" name="楕円 147"/>
        <xdr:cNvSpPr/>
      </xdr:nvSpPr>
      <xdr:spPr>
        <a:xfrm>
          <a:off x="1079500" y="97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119473</xdr:rowOff>
    </xdr:from>
    <xdr:ext cx="534377" cy="259045"/>
    <xdr:sp macro="" textlink="">
      <xdr:nvSpPr>
        <xdr:cNvPr id="149" name="テキスト ボックス 148"/>
        <xdr:cNvSpPr txBox="1"/>
      </xdr:nvSpPr>
      <xdr:spPr>
        <a:xfrm>
          <a:off x="863111" y="954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55301</xdr:rowOff>
    </xdr:from>
    <xdr:to>
      <xdr:col>24</xdr:col>
      <xdr:colOff>63500</xdr:colOff>
      <xdr:row>75</xdr:row>
      <xdr:rowOff>69017</xdr:rowOff>
    </xdr:to>
    <xdr:cxnSp macro="">
      <xdr:nvCxnSpPr>
        <xdr:cNvPr id="176" name="直線コネクタ 175"/>
        <xdr:cNvCxnSpPr/>
      </xdr:nvCxnSpPr>
      <xdr:spPr>
        <a:xfrm>
          <a:off x="3797300" y="12742601"/>
          <a:ext cx="8382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138467</xdr:rowOff>
    </xdr:from>
    <xdr:ext cx="469744" cy="259045"/>
    <xdr:sp macro="" textlink="">
      <xdr:nvSpPr>
        <xdr:cNvPr id="177" name="維持補修費平均値テキスト"/>
        <xdr:cNvSpPr txBox="1"/>
      </xdr:nvSpPr>
      <xdr:spPr>
        <a:xfrm>
          <a:off x="4686300" y="1299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131836</xdr:rowOff>
    </xdr:from>
    <xdr:to>
      <xdr:col>19</xdr:col>
      <xdr:colOff>177800</xdr:colOff>
      <xdr:row>74</xdr:row>
      <xdr:rowOff>55301</xdr:rowOff>
    </xdr:to>
    <xdr:cxnSp macro="">
      <xdr:nvCxnSpPr>
        <xdr:cNvPr id="179" name="直線コネクタ 178"/>
        <xdr:cNvCxnSpPr/>
      </xdr:nvCxnSpPr>
      <xdr:spPr>
        <a:xfrm>
          <a:off x="2908300" y="12133336"/>
          <a:ext cx="889000" cy="60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73637</xdr:rowOff>
    </xdr:from>
    <xdr:ext cx="469744" cy="259045"/>
    <xdr:sp macro="" textlink="">
      <xdr:nvSpPr>
        <xdr:cNvPr id="181" name="テキスト ボックス 180"/>
        <xdr:cNvSpPr txBox="1"/>
      </xdr:nvSpPr>
      <xdr:spPr>
        <a:xfrm>
          <a:off x="3562428" y="1310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131836</xdr:rowOff>
    </xdr:from>
    <xdr:to>
      <xdr:col>15</xdr:col>
      <xdr:colOff>50800</xdr:colOff>
      <xdr:row>72</xdr:row>
      <xdr:rowOff>156525</xdr:rowOff>
    </xdr:to>
    <xdr:cxnSp macro="">
      <xdr:nvCxnSpPr>
        <xdr:cNvPr id="182" name="直線コネクタ 181"/>
        <xdr:cNvCxnSpPr/>
      </xdr:nvCxnSpPr>
      <xdr:spPr>
        <a:xfrm flipV="1">
          <a:off x="2019300" y="12133336"/>
          <a:ext cx="889000" cy="36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60011</xdr:rowOff>
    </xdr:from>
    <xdr:ext cx="469744" cy="259045"/>
    <xdr:sp macro="" textlink="">
      <xdr:nvSpPr>
        <xdr:cNvPr id="184" name="テキスト ボックス 183"/>
        <xdr:cNvSpPr txBox="1"/>
      </xdr:nvSpPr>
      <xdr:spPr>
        <a:xfrm>
          <a:off x="2673428" y="130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156525</xdr:rowOff>
    </xdr:from>
    <xdr:to>
      <xdr:col>10</xdr:col>
      <xdr:colOff>114300</xdr:colOff>
      <xdr:row>76</xdr:row>
      <xdr:rowOff>109251</xdr:rowOff>
    </xdr:to>
    <xdr:cxnSp macro="">
      <xdr:nvCxnSpPr>
        <xdr:cNvPr id="185" name="直線コネクタ 184"/>
        <xdr:cNvCxnSpPr/>
      </xdr:nvCxnSpPr>
      <xdr:spPr>
        <a:xfrm flipV="1">
          <a:off x="1130300" y="12500925"/>
          <a:ext cx="889000" cy="63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75647</xdr:rowOff>
    </xdr:from>
    <xdr:ext cx="469744" cy="259045"/>
    <xdr:sp macro="" textlink="">
      <xdr:nvSpPr>
        <xdr:cNvPr id="187" name="テキスト ボックス 186"/>
        <xdr:cNvSpPr txBox="1"/>
      </xdr:nvSpPr>
      <xdr:spPr>
        <a:xfrm>
          <a:off x="1784428" y="131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89" name="テキスト ボックス 188"/>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18217</xdr:rowOff>
    </xdr:from>
    <xdr:to>
      <xdr:col>24</xdr:col>
      <xdr:colOff>114300</xdr:colOff>
      <xdr:row>75</xdr:row>
      <xdr:rowOff>119817</xdr:rowOff>
    </xdr:to>
    <xdr:sp macro="" textlink="">
      <xdr:nvSpPr>
        <xdr:cNvPr id="195" name="楕円 194"/>
        <xdr:cNvSpPr/>
      </xdr:nvSpPr>
      <xdr:spPr>
        <a:xfrm>
          <a:off x="4584700" y="1287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41094</xdr:rowOff>
    </xdr:from>
    <xdr:ext cx="469744" cy="259045"/>
    <xdr:sp macro="" textlink="">
      <xdr:nvSpPr>
        <xdr:cNvPr id="196" name="維持補修費該当値テキスト"/>
        <xdr:cNvSpPr txBox="1"/>
      </xdr:nvSpPr>
      <xdr:spPr>
        <a:xfrm>
          <a:off x="4686300" y="1272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4501</xdr:rowOff>
    </xdr:from>
    <xdr:to>
      <xdr:col>20</xdr:col>
      <xdr:colOff>38100</xdr:colOff>
      <xdr:row>74</xdr:row>
      <xdr:rowOff>106101</xdr:rowOff>
    </xdr:to>
    <xdr:sp macro="" textlink="">
      <xdr:nvSpPr>
        <xdr:cNvPr id="197" name="楕円 196"/>
        <xdr:cNvSpPr/>
      </xdr:nvSpPr>
      <xdr:spPr>
        <a:xfrm>
          <a:off x="3746500" y="1269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122628</xdr:rowOff>
    </xdr:from>
    <xdr:ext cx="469744" cy="259045"/>
    <xdr:sp macro="" textlink="">
      <xdr:nvSpPr>
        <xdr:cNvPr id="198" name="テキスト ボックス 197"/>
        <xdr:cNvSpPr txBox="1"/>
      </xdr:nvSpPr>
      <xdr:spPr>
        <a:xfrm>
          <a:off x="3562428" y="1246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81036</xdr:rowOff>
    </xdr:from>
    <xdr:to>
      <xdr:col>15</xdr:col>
      <xdr:colOff>101600</xdr:colOff>
      <xdr:row>71</xdr:row>
      <xdr:rowOff>11186</xdr:rowOff>
    </xdr:to>
    <xdr:sp macro="" textlink="">
      <xdr:nvSpPr>
        <xdr:cNvPr id="199" name="楕円 198"/>
        <xdr:cNvSpPr/>
      </xdr:nvSpPr>
      <xdr:spPr>
        <a:xfrm>
          <a:off x="2857500" y="1208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27713</xdr:rowOff>
    </xdr:from>
    <xdr:ext cx="534377" cy="259045"/>
    <xdr:sp macro="" textlink="">
      <xdr:nvSpPr>
        <xdr:cNvPr id="200" name="テキスト ボックス 199"/>
        <xdr:cNvSpPr txBox="1"/>
      </xdr:nvSpPr>
      <xdr:spPr>
        <a:xfrm>
          <a:off x="2641111" y="118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105725</xdr:rowOff>
    </xdr:from>
    <xdr:to>
      <xdr:col>10</xdr:col>
      <xdr:colOff>165100</xdr:colOff>
      <xdr:row>73</xdr:row>
      <xdr:rowOff>35875</xdr:rowOff>
    </xdr:to>
    <xdr:sp macro="" textlink="">
      <xdr:nvSpPr>
        <xdr:cNvPr id="201" name="楕円 200"/>
        <xdr:cNvSpPr/>
      </xdr:nvSpPr>
      <xdr:spPr>
        <a:xfrm>
          <a:off x="1968500" y="1245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52402</xdr:rowOff>
    </xdr:from>
    <xdr:ext cx="534377" cy="259045"/>
    <xdr:sp macro="" textlink="">
      <xdr:nvSpPr>
        <xdr:cNvPr id="202" name="テキスト ボックス 201"/>
        <xdr:cNvSpPr txBox="1"/>
      </xdr:nvSpPr>
      <xdr:spPr>
        <a:xfrm>
          <a:off x="1752111" y="122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58451</xdr:rowOff>
    </xdr:from>
    <xdr:to>
      <xdr:col>6</xdr:col>
      <xdr:colOff>38100</xdr:colOff>
      <xdr:row>76</xdr:row>
      <xdr:rowOff>160051</xdr:rowOff>
    </xdr:to>
    <xdr:sp macro="" textlink="">
      <xdr:nvSpPr>
        <xdr:cNvPr id="203" name="楕円 202"/>
        <xdr:cNvSpPr/>
      </xdr:nvSpPr>
      <xdr:spPr>
        <a:xfrm>
          <a:off x="1079500" y="130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151178</xdr:rowOff>
    </xdr:from>
    <xdr:ext cx="469744" cy="259045"/>
    <xdr:sp macro="" textlink="">
      <xdr:nvSpPr>
        <xdr:cNvPr id="204" name="テキスト ボックス 203"/>
        <xdr:cNvSpPr txBox="1"/>
      </xdr:nvSpPr>
      <xdr:spPr>
        <a:xfrm>
          <a:off x="895428" y="1318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66656</xdr:rowOff>
    </xdr:from>
    <xdr:to>
      <xdr:col>24</xdr:col>
      <xdr:colOff>63500</xdr:colOff>
      <xdr:row>96</xdr:row>
      <xdr:rowOff>171095</xdr:rowOff>
    </xdr:to>
    <xdr:cxnSp macro="">
      <xdr:nvCxnSpPr>
        <xdr:cNvPr id="236" name="直線コネクタ 235"/>
        <xdr:cNvCxnSpPr/>
      </xdr:nvCxnSpPr>
      <xdr:spPr>
        <a:xfrm flipV="1">
          <a:off x="3797300" y="16525856"/>
          <a:ext cx="838200" cy="10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28207</xdr:rowOff>
    </xdr:from>
    <xdr:ext cx="599010" cy="259045"/>
    <xdr:sp macro="" textlink="">
      <xdr:nvSpPr>
        <xdr:cNvPr id="237" name="扶助費平均値テキスト"/>
        <xdr:cNvSpPr txBox="1"/>
      </xdr:nvSpPr>
      <xdr:spPr>
        <a:xfrm>
          <a:off x="4686300" y="16315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42295</xdr:rowOff>
    </xdr:from>
    <xdr:to>
      <xdr:col>19</xdr:col>
      <xdr:colOff>177800</xdr:colOff>
      <xdr:row>96</xdr:row>
      <xdr:rowOff>171095</xdr:rowOff>
    </xdr:to>
    <xdr:cxnSp macro="">
      <xdr:nvCxnSpPr>
        <xdr:cNvPr id="239" name="直線コネクタ 238"/>
        <xdr:cNvCxnSpPr/>
      </xdr:nvCxnSpPr>
      <xdr:spPr>
        <a:xfrm>
          <a:off x="2908300" y="16501495"/>
          <a:ext cx="889000" cy="12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37482</xdr:rowOff>
    </xdr:from>
    <xdr:ext cx="599010" cy="259045"/>
    <xdr:sp macro="" textlink="">
      <xdr:nvSpPr>
        <xdr:cNvPr id="241" name="テキスト ボックス 240"/>
        <xdr:cNvSpPr txBox="1"/>
      </xdr:nvSpPr>
      <xdr:spPr>
        <a:xfrm>
          <a:off x="3497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42295</xdr:rowOff>
    </xdr:from>
    <xdr:to>
      <xdr:col>15</xdr:col>
      <xdr:colOff>50800</xdr:colOff>
      <xdr:row>97</xdr:row>
      <xdr:rowOff>151859</xdr:rowOff>
    </xdr:to>
    <xdr:cxnSp macro="">
      <xdr:nvCxnSpPr>
        <xdr:cNvPr id="242" name="直線コネクタ 241"/>
        <xdr:cNvCxnSpPr/>
      </xdr:nvCxnSpPr>
      <xdr:spPr>
        <a:xfrm flipV="1">
          <a:off x="2019300" y="16501495"/>
          <a:ext cx="889000" cy="28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100227</xdr:rowOff>
    </xdr:from>
    <xdr:ext cx="599010" cy="259045"/>
    <xdr:sp macro="" textlink="">
      <xdr:nvSpPr>
        <xdr:cNvPr id="244" name="テキスト ボックス 243"/>
        <xdr:cNvSpPr txBox="1"/>
      </xdr:nvSpPr>
      <xdr:spPr>
        <a:xfrm>
          <a:off x="2608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151859</xdr:rowOff>
    </xdr:from>
    <xdr:to>
      <xdr:col>10</xdr:col>
      <xdr:colOff>114300</xdr:colOff>
      <xdr:row>98</xdr:row>
      <xdr:rowOff>13133</xdr:rowOff>
    </xdr:to>
    <xdr:cxnSp macro="">
      <xdr:nvCxnSpPr>
        <xdr:cNvPr id="245" name="直線コネクタ 244"/>
        <xdr:cNvCxnSpPr/>
      </xdr:nvCxnSpPr>
      <xdr:spPr>
        <a:xfrm flipV="1">
          <a:off x="1130300" y="16782509"/>
          <a:ext cx="889000" cy="3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32616</xdr:rowOff>
    </xdr:from>
    <xdr:ext cx="599010" cy="259045"/>
    <xdr:sp macro="" textlink="">
      <xdr:nvSpPr>
        <xdr:cNvPr id="247" name="テキスト ボックス 246"/>
        <xdr:cNvSpPr txBox="1"/>
      </xdr:nvSpPr>
      <xdr:spPr>
        <a:xfrm>
          <a:off x="1719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78576</xdr:rowOff>
    </xdr:from>
    <xdr:ext cx="599010" cy="259045"/>
    <xdr:sp macro="" textlink="">
      <xdr:nvSpPr>
        <xdr:cNvPr id="249" name="テキスト ボックス 248"/>
        <xdr:cNvSpPr txBox="1"/>
      </xdr:nvSpPr>
      <xdr:spPr>
        <a:xfrm>
          <a:off x="830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15856</xdr:rowOff>
    </xdr:from>
    <xdr:to>
      <xdr:col>24</xdr:col>
      <xdr:colOff>114300</xdr:colOff>
      <xdr:row>96</xdr:row>
      <xdr:rowOff>117456</xdr:rowOff>
    </xdr:to>
    <xdr:sp macro="" textlink="">
      <xdr:nvSpPr>
        <xdr:cNvPr id="255" name="楕円 254"/>
        <xdr:cNvSpPr/>
      </xdr:nvSpPr>
      <xdr:spPr>
        <a:xfrm>
          <a:off x="4584700" y="164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165733</xdr:rowOff>
    </xdr:from>
    <xdr:ext cx="599010" cy="259045"/>
    <xdr:sp macro="" textlink="">
      <xdr:nvSpPr>
        <xdr:cNvPr id="256" name="扶助費該当値テキスト"/>
        <xdr:cNvSpPr txBox="1"/>
      </xdr:nvSpPr>
      <xdr:spPr>
        <a:xfrm>
          <a:off x="4686300" y="1645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120295</xdr:rowOff>
    </xdr:from>
    <xdr:to>
      <xdr:col>20</xdr:col>
      <xdr:colOff>38100</xdr:colOff>
      <xdr:row>97</xdr:row>
      <xdr:rowOff>50445</xdr:rowOff>
    </xdr:to>
    <xdr:sp macro="" textlink="">
      <xdr:nvSpPr>
        <xdr:cNvPr id="257" name="楕円 256"/>
        <xdr:cNvSpPr/>
      </xdr:nvSpPr>
      <xdr:spPr>
        <a:xfrm>
          <a:off x="3746500" y="165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41572</xdr:rowOff>
    </xdr:from>
    <xdr:ext cx="599010" cy="259045"/>
    <xdr:sp macro="" textlink="">
      <xdr:nvSpPr>
        <xdr:cNvPr id="258" name="テキスト ボックス 257"/>
        <xdr:cNvSpPr txBox="1"/>
      </xdr:nvSpPr>
      <xdr:spPr>
        <a:xfrm>
          <a:off x="3497795" y="1667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162945</xdr:rowOff>
    </xdr:from>
    <xdr:to>
      <xdr:col>15</xdr:col>
      <xdr:colOff>101600</xdr:colOff>
      <xdr:row>96</xdr:row>
      <xdr:rowOff>93095</xdr:rowOff>
    </xdr:to>
    <xdr:sp macro="" textlink="">
      <xdr:nvSpPr>
        <xdr:cNvPr id="259" name="楕円 258"/>
        <xdr:cNvSpPr/>
      </xdr:nvSpPr>
      <xdr:spPr>
        <a:xfrm>
          <a:off x="2857500" y="1645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84222</xdr:rowOff>
    </xdr:from>
    <xdr:ext cx="599010" cy="259045"/>
    <xdr:sp macro="" textlink="">
      <xdr:nvSpPr>
        <xdr:cNvPr id="260" name="テキスト ボックス 259"/>
        <xdr:cNvSpPr txBox="1"/>
      </xdr:nvSpPr>
      <xdr:spPr>
        <a:xfrm>
          <a:off x="2608795" y="1654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101059</xdr:rowOff>
    </xdr:from>
    <xdr:to>
      <xdr:col>10</xdr:col>
      <xdr:colOff>165100</xdr:colOff>
      <xdr:row>98</xdr:row>
      <xdr:rowOff>31209</xdr:rowOff>
    </xdr:to>
    <xdr:sp macro="" textlink="">
      <xdr:nvSpPr>
        <xdr:cNvPr id="261" name="楕円 260"/>
        <xdr:cNvSpPr/>
      </xdr:nvSpPr>
      <xdr:spPr>
        <a:xfrm>
          <a:off x="1968500" y="1673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22336</xdr:rowOff>
    </xdr:from>
    <xdr:ext cx="599010" cy="259045"/>
    <xdr:sp macro="" textlink="">
      <xdr:nvSpPr>
        <xdr:cNvPr id="262" name="テキスト ボックス 261"/>
        <xdr:cNvSpPr txBox="1"/>
      </xdr:nvSpPr>
      <xdr:spPr>
        <a:xfrm>
          <a:off x="1719795" y="1682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133783</xdr:rowOff>
    </xdr:from>
    <xdr:to>
      <xdr:col>6</xdr:col>
      <xdr:colOff>38100</xdr:colOff>
      <xdr:row>98</xdr:row>
      <xdr:rowOff>63933</xdr:rowOff>
    </xdr:to>
    <xdr:sp macro="" textlink="">
      <xdr:nvSpPr>
        <xdr:cNvPr id="263" name="楕円 262"/>
        <xdr:cNvSpPr/>
      </xdr:nvSpPr>
      <xdr:spPr>
        <a:xfrm>
          <a:off x="1079500" y="1676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55060</xdr:rowOff>
    </xdr:from>
    <xdr:ext cx="599010" cy="259045"/>
    <xdr:sp macro="" textlink="">
      <xdr:nvSpPr>
        <xdr:cNvPr id="264" name="テキスト ボックス 263"/>
        <xdr:cNvSpPr txBox="1"/>
      </xdr:nvSpPr>
      <xdr:spPr>
        <a:xfrm>
          <a:off x="830795" y="1685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91150</xdr:rowOff>
    </xdr:from>
    <xdr:to>
      <xdr:col>55</xdr:col>
      <xdr:colOff>0</xdr:colOff>
      <xdr:row>36</xdr:row>
      <xdr:rowOff>105443</xdr:rowOff>
    </xdr:to>
    <xdr:cxnSp macro="">
      <xdr:nvCxnSpPr>
        <xdr:cNvPr id="295" name="直線コネクタ 294"/>
        <xdr:cNvCxnSpPr/>
      </xdr:nvCxnSpPr>
      <xdr:spPr>
        <a:xfrm flipV="1">
          <a:off x="9639300" y="6263350"/>
          <a:ext cx="838200" cy="1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116922</xdr:rowOff>
    </xdr:from>
    <xdr:ext cx="534377" cy="259045"/>
    <xdr:sp macro="" textlink="">
      <xdr:nvSpPr>
        <xdr:cNvPr id="296" name="補助費等平均値テキスト"/>
        <xdr:cNvSpPr txBox="1"/>
      </xdr:nvSpPr>
      <xdr:spPr>
        <a:xfrm>
          <a:off x="10528300" y="628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105443</xdr:rowOff>
    </xdr:from>
    <xdr:to>
      <xdr:col>50</xdr:col>
      <xdr:colOff>114300</xdr:colOff>
      <xdr:row>36</xdr:row>
      <xdr:rowOff>150749</xdr:rowOff>
    </xdr:to>
    <xdr:cxnSp macro="">
      <xdr:nvCxnSpPr>
        <xdr:cNvPr id="298" name="直線コネクタ 297"/>
        <xdr:cNvCxnSpPr/>
      </xdr:nvCxnSpPr>
      <xdr:spPr>
        <a:xfrm flipV="1">
          <a:off x="8750300" y="6277643"/>
          <a:ext cx="889000" cy="4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19963</xdr:rowOff>
    </xdr:from>
    <xdr:ext cx="534377" cy="259045"/>
    <xdr:sp macro="" textlink="">
      <xdr:nvSpPr>
        <xdr:cNvPr id="300" name="テキスト ボックス 299"/>
        <xdr:cNvSpPr txBox="1"/>
      </xdr:nvSpPr>
      <xdr:spPr>
        <a:xfrm>
          <a:off x="9372111" y="63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135651</xdr:rowOff>
    </xdr:from>
    <xdr:to>
      <xdr:col>45</xdr:col>
      <xdr:colOff>177800</xdr:colOff>
      <xdr:row>36</xdr:row>
      <xdr:rowOff>150749</xdr:rowOff>
    </xdr:to>
    <xdr:cxnSp macro="">
      <xdr:nvCxnSpPr>
        <xdr:cNvPr id="301" name="直線コネクタ 300"/>
        <xdr:cNvCxnSpPr/>
      </xdr:nvCxnSpPr>
      <xdr:spPr>
        <a:xfrm>
          <a:off x="7861300" y="5279151"/>
          <a:ext cx="889000" cy="104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59130</xdr:rowOff>
    </xdr:from>
    <xdr:ext cx="534377" cy="259045"/>
    <xdr:sp macro="" textlink="">
      <xdr:nvSpPr>
        <xdr:cNvPr id="303" name="テキスト ボックス 302"/>
        <xdr:cNvSpPr txBox="1"/>
      </xdr:nvSpPr>
      <xdr:spPr>
        <a:xfrm>
          <a:off x="8483111" y="640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135651</xdr:rowOff>
    </xdr:from>
    <xdr:to>
      <xdr:col>41</xdr:col>
      <xdr:colOff>50800</xdr:colOff>
      <xdr:row>37</xdr:row>
      <xdr:rowOff>41152</xdr:rowOff>
    </xdr:to>
    <xdr:cxnSp macro="">
      <xdr:nvCxnSpPr>
        <xdr:cNvPr id="304" name="直線コネクタ 303"/>
        <xdr:cNvCxnSpPr/>
      </xdr:nvCxnSpPr>
      <xdr:spPr>
        <a:xfrm flipV="1">
          <a:off x="6972300" y="5279151"/>
          <a:ext cx="889000" cy="110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27739</xdr:rowOff>
    </xdr:from>
    <xdr:ext cx="599010" cy="259045"/>
    <xdr:sp macro="" textlink="">
      <xdr:nvSpPr>
        <xdr:cNvPr id="306" name="テキスト ボックス 305"/>
        <xdr:cNvSpPr txBox="1"/>
      </xdr:nvSpPr>
      <xdr:spPr>
        <a:xfrm>
          <a:off x="7561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140675</xdr:rowOff>
    </xdr:from>
    <xdr:ext cx="534377" cy="259045"/>
    <xdr:sp macro="" textlink="">
      <xdr:nvSpPr>
        <xdr:cNvPr id="308" name="テキスト ボックス 307"/>
        <xdr:cNvSpPr txBox="1"/>
      </xdr:nvSpPr>
      <xdr:spPr>
        <a:xfrm>
          <a:off x="6705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40350</xdr:rowOff>
    </xdr:from>
    <xdr:to>
      <xdr:col>55</xdr:col>
      <xdr:colOff>50800</xdr:colOff>
      <xdr:row>36</xdr:row>
      <xdr:rowOff>141950</xdr:rowOff>
    </xdr:to>
    <xdr:sp macro="" textlink="">
      <xdr:nvSpPr>
        <xdr:cNvPr id="314" name="楕円 313"/>
        <xdr:cNvSpPr/>
      </xdr:nvSpPr>
      <xdr:spPr>
        <a:xfrm>
          <a:off x="10426700" y="621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63227</xdr:rowOff>
    </xdr:from>
    <xdr:ext cx="534377" cy="259045"/>
    <xdr:sp macro="" textlink="">
      <xdr:nvSpPr>
        <xdr:cNvPr id="315" name="補助費等該当値テキスト"/>
        <xdr:cNvSpPr txBox="1"/>
      </xdr:nvSpPr>
      <xdr:spPr>
        <a:xfrm>
          <a:off x="10528300" y="606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54643</xdr:rowOff>
    </xdr:from>
    <xdr:to>
      <xdr:col>50</xdr:col>
      <xdr:colOff>165100</xdr:colOff>
      <xdr:row>36</xdr:row>
      <xdr:rowOff>156243</xdr:rowOff>
    </xdr:to>
    <xdr:sp macro="" textlink="">
      <xdr:nvSpPr>
        <xdr:cNvPr id="316" name="楕円 315"/>
        <xdr:cNvSpPr/>
      </xdr:nvSpPr>
      <xdr:spPr>
        <a:xfrm>
          <a:off x="9588500" y="622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1320</xdr:rowOff>
    </xdr:from>
    <xdr:ext cx="534377" cy="259045"/>
    <xdr:sp macro="" textlink="">
      <xdr:nvSpPr>
        <xdr:cNvPr id="317" name="テキスト ボックス 316"/>
        <xdr:cNvSpPr txBox="1"/>
      </xdr:nvSpPr>
      <xdr:spPr>
        <a:xfrm>
          <a:off x="9372111" y="600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99949</xdr:rowOff>
    </xdr:from>
    <xdr:to>
      <xdr:col>46</xdr:col>
      <xdr:colOff>38100</xdr:colOff>
      <xdr:row>37</xdr:row>
      <xdr:rowOff>30099</xdr:rowOff>
    </xdr:to>
    <xdr:sp macro="" textlink="">
      <xdr:nvSpPr>
        <xdr:cNvPr id="318" name="楕円 317"/>
        <xdr:cNvSpPr/>
      </xdr:nvSpPr>
      <xdr:spPr>
        <a:xfrm>
          <a:off x="8699500" y="62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46626</xdr:rowOff>
    </xdr:from>
    <xdr:ext cx="534377" cy="259045"/>
    <xdr:sp macro="" textlink="">
      <xdr:nvSpPr>
        <xdr:cNvPr id="319" name="テキスト ボックス 318"/>
        <xdr:cNvSpPr txBox="1"/>
      </xdr:nvSpPr>
      <xdr:spPr>
        <a:xfrm>
          <a:off x="8483111" y="604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84851</xdr:rowOff>
    </xdr:from>
    <xdr:to>
      <xdr:col>41</xdr:col>
      <xdr:colOff>101600</xdr:colOff>
      <xdr:row>31</xdr:row>
      <xdr:rowOff>15001</xdr:rowOff>
    </xdr:to>
    <xdr:sp macro="" textlink="">
      <xdr:nvSpPr>
        <xdr:cNvPr id="320" name="楕円 319"/>
        <xdr:cNvSpPr/>
      </xdr:nvSpPr>
      <xdr:spPr>
        <a:xfrm>
          <a:off x="7810500" y="52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6128</xdr:rowOff>
    </xdr:from>
    <xdr:ext cx="599010" cy="259045"/>
    <xdr:sp macro="" textlink="">
      <xdr:nvSpPr>
        <xdr:cNvPr id="321" name="テキスト ボックス 320"/>
        <xdr:cNvSpPr txBox="1"/>
      </xdr:nvSpPr>
      <xdr:spPr>
        <a:xfrm>
          <a:off x="7561795" y="532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161802</xdr:rowOff>
    </xdr:from>
    <xdr:to>
      <xdr:col>36</xdr:col>
      <xdr:colOff>165100</xdr:colOff>
      <xdr:row>37</xdr:row>
      <xdr:rowOff>91952</xdr:rowOff>
    </xdr:to>
    <xdr:sp macro="" textlink="">
      <xdr:nvSpPr>
        <xdr:cNvPr id="322" name="楕円 321"/>
        <xdr:cNvSpPr/>
      </xdr:nvSpPr>
      <xdr:spPr>
        <a:xfrm>
          <a:off x="6921500" y="633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108479</xdr:rowOff>
    </xdr:from>
    <xdr:ext cx="534377" cy="259045"/>
    <xdr:sp macro="" textlink="">
      <xdr:nvSpPr>
        <xdr:cNvPr id="323" name="テキスト ボックス 322"/>
        <xdr:cNvSpPr txBox="1"/>
      </xdr:nvSpPr>
      <xdr:spPr>
        <a:xfrm>
          <a:off x="6705111" y="610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136206</xdr:rowOff>
    </xdr:from>
    <xdr:to>
      <xdr:col>55</xdr:col>
      <xdr:colOff>0</xdr:colOff>
      <xdr:row>56</xdr:row>
      <xdr:rowOff>44162</xdr:rowOff>
    </xdr:to>
    <xdr:cxnSp macro="">
      <xdr:nvCxnSpPr>
        <xdr:cNvPr id="355" name="直線コネクタ 354"/>
        <xdr:cNvCxnSpPr/>
      </xdr:nvCxnSpPr>
      <xdr:spPr>
        <a:xfrm flipV="1">
          <a:off x="9639300" y="9565956"/>
          <a:ext cx="838200" cy="7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77336</xdr:rowOff>
    </xdr:from>
    <xdr:ext cx="534377" cy="259045"/>
    <xdr:sp macro="" textlink="">
      <xdr:nvSpPr>
        <xdr:cNvPr id="356" name="普通建設事業費平均値テキスト"/>
        <xdr:cNvSpPr txBox="1"/>
      </xdr:nvSpPr>
      <xdr:spPr>
        <a:xfrm>
          <a:off x="10528300" y="96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61127</xdr:rowOff>
    </xdr:from>
    <xdr:to>
      <xdr:col>50</xdr:col>
      <xdr:colOff>114300</xdr:colOff>
      <xdr:row>56</xdr:row>
      <xdr:rowOff>44162</xdr:rowOff>
    </xdr:to>
    <xdr:cxnSp macro="">
      <xdr:nvCxnSpPr>
        <xdr:cNvPr id="358" name="直線コネクタ 357"/>
        <xdr:cNvCxnSpPr/>
      </xdr:nvCxnSpPr>
      <xdr:spPr>
        <a:xfrm>
          <a:off x="8750300" y="9319427"/>
          <a:ext cx="889000" cy="32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35551</xdr:rowOff>
    </xdr:from>
    <xdr:ext cx="534377" cy="259045"/>
    <xdr:sp macro="" textlink="">
      <xdr:nvSpPr>
        <xdr:cNvPr id="360" name="テキスト ボックス 359"/>
        <xdr:cNvSpPr txBox="1"/>
      </xdr:nvSpPr>
      <xdr:spPr>
        <a:xfrm>
          <a:off x="9372111" y="98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61127</xdr:rowOff>
    </xdr:from>
    <xdr:to>
      <xdr:col>45</xdr:col>
      <xdr:colOff>177800</xdr:colOff>
      <xdr:row>54</xdr:row>
      <xdr:rowOff>137283</xdr:rowOff>
    </xdr:to>
    <xdr:cxnSp macro="">
      <xdr:nvCxnSpPr>
        <xdr:cNvPr id="361" name="直線コネクタ 360"/>
        <xdr:cNvCxnSpPr/>
      </xdr:nvCxnSpPr>
      <xdr:spPr>
        <a:xfrm flipV="1">
          <a:off x="7861300" y="9319427"/>
          <a:ext cx="889000" cy="7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24791</xdr:rowOff>
    </xdr:from>
    <xdr:ext cx="534377" cy="259045"/>
    <xdr:sp macro="" textlink="">
      <xdr:nvSpPr>
        <xdr:cNvPr id="363" name="テキスト ボックス 362"/>
        <xdr:cNvSpPr txBox="1"/>
      </xdr:nvSpPr>
      <xdr:spPr>
        <a:xfrm>
          <a:off x="8483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137283</xdr:rowOff>
    </xdr:from>
    <xdr:to>
      <xdr:col>41</xdr:col>
      <xdr:colOff>50800</xdr:colOff>
      <xdr:row>57</xdr:row>
      <xdr:rowOff>42039</xdr:rowOff>
    </xdr:to>
    <xdr:cxnSp macro="">
      <xdr:nvCxnSpPr>
        <xdr:cNvPr id="364" name="直線コネクタ 363"/>
        <xdr:cNvCxnSpPr/>
      </xdr:nvCxnSpPr>
      <xdr:spPr>
        <a:xfrm flipV="1">
          <a:off x="6972300" y="9395583"/>
          <a:ext cx="889000" cy="41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129522</xdr:rowOff>
    </xdr:from>
    <xdr:ext cx="534377" cy="259045"/>
    <xdr:sp macro="" textlink="">
      <xdr:nvSpPr>
        <xdr:cNvPr id="366" name="テキスト ボックス 365"/>
        <xdr:cNvSpPr txBox="1"/>
      </xdr:nvSpPr>
      <xdr:spPr>
        <a:xfrm>
          <a:off x="7594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160507</xdr:rowOff>
    </xdr:from>
    <xdr:ext cx="534377" cy="259045"/>
    <xdr:sp macro="" textlink="">
      <xdr:nvSpPr>
        <xdr:cNvPr id="368" name="テキスト ボックス 367"/>
        <xdr:cNvSpPr txBox="1"/>
      </xdr:nvSpPr>
      <xdr:spPr>
        <a:xfrm>
          <a:off x="6705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85406</xdr:rowOff>
    </xdr:from>
    <xdr:to>
      <xdr:col>55</xdr:col>
      <xdr:colOff>50800</xdr:colOff>
      <xdr:row>56</xdr:row>
      <xdr:rowOff>15556</xdr:rowOff>
    </xdr:to>
    <xdr:sp macro="" textlink="">
      <xdr:nvSpPr>
        <xdr:cNvPr id="374" name="楕円 373"/>
        <xdr:cNvSpPr/>
      </xdr:nvSpPr>
      <xdr:spPr>
        <a:xfrm>
          <a:off x="10426700" y="951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108283</xdr:rowOff>
    </xdr:from>
    <xdr:ext cx="534377" cy="259045"/>
    <xdr:sp macro="" textlink="">
      <xdr:nvSpPr>
        <xdr:cNvPr id="375" name="普通建設事業費該当値テキスト"/>
        <xdr:cNvSpPr txBox="1"/>
      </xdr:nvSpPr>
      <xdr:spPr>
        <a:xfrm>
          <a:off x="10528300" y="936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164812</xdr:rowOff>
    </xdr:from>
    <xdr:to>
      <xdr:col>50</xdr:col>
      <xdr:colOff>165100</xdr:colOff>
      <xdr:row>56</xdr:row>
      <xdr:rowOff>94962</xdr:rowOff>
    </xdr:to>
    <xdr:sp macro="" textlink="">
      <xdr:nvSpPr>
        <xdr:cNvPr id="376" name="楕円 375"/>
        <xdr:cNvSpPr/>
      </xdr:nvSpPr>
      <xdr:spPr>
        <a:xfrm>
          <a:off x="9588500" y="959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111489</xdr:rowOff>
    </xdr:from>
    <xdr:ext cx="534377" cy="259045"/>
    <xdr:sp macro="" textlink="">
      <xdr:nvSpPr>
        <xdr:cNvPr id="377" name="テキスト ボックス 376"/>
        <xdr:cNvSpPr txBox="1"/>
      </xdr:nvSpPr>
      <xdr:spPr>
        <a:xfrm>
          <a:off x="9372111" y="936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10327</xdr:rowOff>
    </xdr:from>
    <xdr:to>
      <xdr:col>46</xdr:col>
      <xdr:colOff>38100</xdr:colOff>
      <xdr:row>54</xdr:row>
      <xdr:rowOff>111927</xdr:rowOff>
    </xdr:to>
    <xdr:sp macro="" textlink="">
      <xdr:nvSpPr>
        <xdr:cNvPr id="378" name="楕円 377"/>
        <xdr:cNvSpPr/>
      </xdr:nvSpPr>
      <xdr:spPr>
        <a:xfrm>
          <a:off x="8699500" y="926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128454</xdr:rowOff>
    </xdr:from>
    <xdr:ext cx="534377" cy="259045"/>
    <xdr:sp macro="" textlink="">
      <xdr:nvSpPr>
        <xdr:cNvPr id="379" name="テキスト ボックス 378"/>
        <xdr:cNvSpPr txBox="1"/>
      </xdr:nvSpPr>
      <xdr:spPr>
        <a:xfrm>
          <a:off x="8483111" y="904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86483</xdr:rowOff>
    </xdr:from>
    <xdr:to>
      <xdr:col>41</xdr:col>
      <xdr:colOff>101600</xdr:colOff>
      <xdr:row>55</xdr:row>
      <xdr:rowOff>16633</xdr:rowOff>
    </xdr:to>
    <xdr:sp macro="" textlink="">
      <xdr:nvSpPr>
        <xdr:cNvPr id="380" name="楕円 379"/>
        <xdr:cNvSpPr/>
      </xdr:nvSpPr>
      <xdr:spPr>
        <a:xfrm>
          <a:off x="7810500" y="934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33160</xdr:rowOff>
    </xdr:from>
    <xdr:ext cx="534377" cy="259045"/>
    <xdr:sp macro="" textlink="">
      <xdr:nvSpPr>
        <xdr:cNvPr id="381" name="テキスト ボックス 380"/>
        <xdr:cNvSpPr txBox="1"/>
      </xdr:nvSpPr>
      <xdr:spPr>
        <a:xfrm>
          <a:off x="7594111" y="912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162689</xdr:rowOff>
    </xdr:from>
    <xdr:to>
      <xdr:col>36</xdr:col>
      <xdr:colOff>165100</xdr:colOff>
      <xdr:row>57</xdr:row>
      <xdr:rowOff>92839</xdr:rowOff>
    </xdr:to>
    <xdr:sp macro="" textlink="">
      <xdr:nvSpPr>
        <xdr:cNvPr id="382" name="楕円 381"/>
        <xdr:cNvSpPr/>
      </xdr:nvSpPr>
      <xdr:spPr>
        <a:xfrm>
          <a:off x="6921500" y="976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83966</xdr:rowOff>
    </xdr:from>
    <xdr:ext cx="534377" cy="259045"/>
    <xdr:sp macro="" textlink="">
      <xdr:nvSpPr>
        <xdr:cNvPr id="383" name="テキスト ボックス 382"/>
        <xdr:cNvSpPr txBox="1"/>
      </xdr:nvSpPr>
      <xdr:spPr>
        <a:xfrm>
          <a:off x="6705111" y="98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127791</xdr:rowOff>
    </xdr:from>
    <xdr:to>
      <xdr:col>55</xdr:col>
      <xdr:colOff>0</xdr:colOff>
      <xdr:row>76</xdr:row>
      <xdr:rowOff>159565</xdr:rowOff>
    </xdr:to>
    <xdr:cxnSp macro="">
      <xdr:nvCxnSpPr>
        <xdr:cNvPr id="410" name="直線コネクタ 409"/>
        <xdr:cNvCxnSpPr/>
      </xdr:nvCxnSpPr>
      <xdr:spPr>
        <a:xfrm flipV="1">
          <a:off x="9639300" y="13157991"/>
          <a:ext cx="838200" cy="3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166037</xdr:rowOff>
    </xdr:from>
    <xdr:ext cx="534377" cy="259045"/>
    <xdr:sp macro="" textlink="">
      <xdr:nvSpPr>
        <xdr:cNvPr id="411" name="普通建設事業費 （ うち新規整備　）平均値テキスト"/>
        <xdr:cNvSpPr txBox="1"/>
      </xdr:nvSpPr>
      <xdr:spPr>
        <a:xfrm>
          <a:off x="10528300" y="1319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141094</xdr:rowOff>
    </xdr:from>
    <xdr:to>
      <xdr:col>50</xdr:col>
      <xdr:colOff>114300</xdr:colOff>
      <xdr:row>76</xdr:row>
      <xdr:rowOff>159565</xdr:rowOff>
    </xdr:to>
    <xdr:cxnSp macro="">
      <xdr:nvCxnSpPr>
        <xdr:cNvPr id="413" name="直線コネクタ 412"/>
        <xdr:cNvCxnSpPr/>
      </xdr:nvCxnSpPr>
      <xdr:spPr>
        <a:xfrm>
          <a:off x="8750300" y="13171294"/>
          <a:ext cx="8890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68767</xdr:rowOff>
    </xdr:from>
    <xdr:ext cx="534377" cy="259045"/>
    <xdr:sp macro="" textlink="">
      <xdr:nvSpPr>
        <xdr:cNvPr id="415" name="テキスト ボックス 414"/>
        <xdr:cNvSpPr txBox="1"/>
      </xdr:nvSpPr>
      <xdr:spPr>
        <a:xfrm>
          <a:off x="9372111" y="1327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130259</xdr:rowOff>
    </xdr:from>
    <xdr:to>
      <xdr:col>45</xdr:col>
      <xdr:colOff>177800</xdr:colOff>
      <xdr:row>76</xdr:row>
      <xdr:rowOff>141094</xdr:rowOff>
    </xdr:to>
    <xdr:cxnSp macro="">
      <xdr:nvCxnSpPr>
        <xdr:cNvPr id="416" name="直線コネクタ 415"/>
        <xdr:cNvCxnSpPr/>
      </xdr:nvCxnSpPr>
      <xdr:spPr>
        <a:xfrm>
          <a:off x="7861300" y="12989009"/>
          <a:ext cx="889000" cy="18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55394</xdr:rowOff>
    </xdr:from>
    <xdr:ext cx="534377" cy="259045"/>
    <xdr:sp macro="" textlink="">
      <xdr:nvSpPr>
        <xdr:cNvPr id="418" name="テキスト ボックス 417"/>
        <xdr:cNvSpPr txBox="1"/>
      </xdr:nvSpPr>
      <xdr:spPr>
        <a:xfrm>
          <a:off x="8483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130259</xdr:rowOff>
    </xdr:from>
    <xdr:to>
      <xdr:col>41</xdr:col>
      <xdr:colOff>50800</xdr:colOff>
      <xdr:row>77</xdr:row>
      <xdr:rowOff>20256</xdr:rowOff>
    </xdr:to>
    <xdr:cxnSp macro="">
      <xdr:nvCxnSpPr>
        <xdr:cNvPr id="419" name="直線コネクタ 418"/>
        <xdr:cNvCxnSpPr/>
      </xdr:nvCxnSpPr>
      <xdr:spPr>
        <a:xfrm flipV="1">
          <a:off x="6972300" y="12989009"/>
          <a:ext cx="889000" cy="23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37518</xdr:rowOff>
    </xdr:from>
    <xdr:ext cx="534377" cy="259045"/>
    <xdr:sp macro="" textlink="">
      <xdr:nvSpPr>
        <xdr:cNvPr id="421" name="テキスト ボックス 420"/>
        <xdr:cNvSpPr txBox="1"/>
      </xdr:nvSpPr>
      <xdr:spPr>
        <a:xfrm>
          <a:off x="7594111" y="132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64310</xdr:rowOff>
    </xdr:from>
    <xdr:ext cx="534377" cy="259045"/>
    <xdr:sp macro="" textlink="">
      <xdr:nvSpPr>
        <xdr:cNvPr id="423" name="テキスト ボックス 422"/>
        <xdr:cNvSpPr txBox="1"/>
      </xdr:nvSpPr>
      <xdr:spPr>
        <a:xfrm>
          <a:off x="6705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76991</xdr:rowOff>
    </xdr:from>
    <xdr:to>
      <xdr:col>55</xdr:col>
      <xdr:colOff>50800</xdr:colOff>
      <xdr:row>77</xdr:row>
      <xdr:rowOff>7141</xdr:rowOff>
    </xdr:to>
    <xdr:sp macro="" textlink="">
      <xdr:nvSpPr>
        <xdr:cNvPr id="429" name="楕円 428"/>
        <xdr:cNvSpPr/>
      </xdr:nvSpPr>
      <xdr:spPr>
        <a:xfrm>
          <a:off x="10426700" y="1310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99867</xdr:rowOff>
    </xdr:from>
    <xdr:ext cx="534377" cy="259045"/>
    <xdr:sp macro="" textlink="">
      <xdr:nvSpPr>
        <xdr:cNvPr id="430" name="普通建設事業費 （ うち新規整備　）該当値テキスト"/>
        <xdr:cNvSpPr txBox="1"/>
      </xdr:nvSpPr>
      <xdr:spPr>
        <a:xfrm>
          <a:off x="10528300" y="1295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108765</xdr:rowOff>
    </xdr:from>
    <xdr:to>
      <xdr:col>50</xdr:col>
      <xdr:colOff>165100</xdr:colOff>
      <xdr:row>77</xdr:row>
      <xdr:rowOff>38915</xdr:rowOff>
    </xdr:to>
    <xdr:sp macro="" textlink="">
      <xdr:nvSpPr>
        <xdr:cNvPr id="431" name="楕円 430"/>
        <xdr:cNvSpPr/>
      </xdr:nvSpPr>
      <xdr:spPr>
        <a:xfrm>
          <a:off x="9588500" y="1313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55442</xdr:rowOff>
    </xdr:from>
    <xdr:ext cx="534377" cy="259045"/>
    <xdr:sp macro="" textlink="">
      <xdr:nvSpPr>
        <xdr:cNvPr id="432" name="テキスト ボックス 431"/>
        <xdr:cNvSpPr txBox="1"/>
      </xdr:nvSpPr>
      <xdr:spPr>
        <a:xfrm>
          <a:off x="9372111" y="1291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90294</xdr:rowOff>
    </xdr:from>
    <xdr:to>
      <xdr:col>46</xdr:col>
      <xdr:colOff>38100</xdr:colOff>
      <xdr:row>77</xdr:row>
      <xdr:rowOff>20444</xdr:rowOff>
    </xdr:to>
    <xdr:sp macro="" textlink="">
      <xdr:nvSpPr>
        <xdr:cNvPr id="433" name="楕円 432"/>
        <xdr:cNvSpPr/>
      </xdr:nvSpPr>
      <xdr:spPr>
        <a:xfrm>
          <a:off x="8699500" y="1312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36971</xdr:rowOff>
    </xdr:from>
    <xdr:ext cx="534377" cy="259045"/>
    <xdr:sp macro="" textlink="">
      <xdr:nvSpPr>
        <xdr:cNvPr id="434" name="テキスト ボックス 433"/>
        <xdr:cNvSpPr txBox="1"/>
      </xdr:nvSpPr>
      <xdr:spPr>
        <a:xfrm>
          <a:off x="8483111" y="1289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79459</xdr:rowOff>
    </xdr:from>
    <xdr:to>
      <xdr:col>41</xdr:col>
      <xdr:colOff>101600</xdr:colOff>
      <xdr:row>76</xdr:row>
      <xdr:rowOff>9609</xdr:rowOff>
    </xdr:to>
    <xdr:sp macro="" textlink="">
      <xdr:nvSpPr>
        <xdr:cNvPr id="435" name="楕円 434"/>
        <xdr:cNvSpPr/>
      </xdr:nvSpPr>
      <xdr:spPr>
        <a:xfrm>
          <a:off x="7810500" y="1293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26136</xdr:rowOff>
    </xdr:from>
    <xdr:ext cx="534377" cy="259045"/>
    <xdr:sp macro="" textlink="">
      <xdr:nvSpPr>
        <xdr:cNvPr id="436" name="テキスト ボックス 435"/>
        <xdr:cNvSpPr txBox="1"/>
      </xdr:nvSpPr>
      <xdr:spPr>
        <a:xfrm>
          <a:off x="7594111" y="1271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140906</xdr:rowOff>
    </xdr:from>
    <xdr:to>
      <xdr:col>36</xdr:col>
      <xdr:colOff>165100</xdr:colOff>
      <xdr:row>77</xdr:row>
      <xdr:rowOff>71056</xdr:rowOff>
    </xdr:to>
    <xdr:sp macro="" textlink="">
      <xdr:nvSpPr>
        <xdr:cNvPr id="437" name="楕円 436"/>
        <xdr:cNvSpPr/>
      </xdr:nvSpPr>
      <xdr:spPr>
        <a:xfrm>
          <a:off x="6921500" y="131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87583</xdr:rowOff>
    </xdr:from>
    <xdr:ext cx="534377" cy="259045"/>
    <xdr:sp macro="" textlink="">
      <xdr:nvSpPr>
        <xdr:cNvPr id="438" name="テキスト ボックス 437"/>
        <xdr:cNvSpPr txBox="1"/>
      </xdr:nvSpPr>
      <xdr:spPr>
        <a:xfrm>
          <a:off x="6705111" y="1294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2921</xdr:rowOff>
    </xdr:from>
    <xdr:to>
      <xdr:col>55</xdr:col>
      <xdr:colOff>0</xdr:colOff>
      <xdr:row>95</xdr:row>
      <xdr:rowOff>54604</xdr:rowOff>
    </xdr:to>
    <xdr:cxnSp macro="">
      <xdr:nvCxnSpPr>
        <xdr:cNvPr id="467" name="直線コネクタ 466"/>
        <xdr:cNvCxnSpPr/>
      </xdr:nvCxnSpPr>
      <xdr:spPr>
        <a:xfrm flipV="1">
          <a:off x="9639300" y="16290671"/>
          <a:ext cx="838200" cy="5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110856</xdr:rowOff>
    </xdr:from>
    <xdr:ext cx="534377" cy="259045"/>
    <xdr:sp macro="" textlink="">
      <xdr:nvSpPr>
        <xdr:cNvPr id="468" name="普通建設事業費 （ うち更新整備　）平均値テキスト"/>
        <xdr:cNvSpPr txBox="1"/>
      </xdr:nvSpPr>
      <xdr:spPr>
        <a:xfrm>
          <a:off x="10528300" y="16398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66472</xdr:rowOff>
    </xdr:from>
    <xdr:to>
      <xdr:col>50</xdr:col>
      <xdr:colOff>114300</xdr:colOff>
      <xdr:row>95</xdr:row>
      <xdr:rowOff>54604</xdr:rowOff>
    </xdr:to>
    <xdr:cxnSp macro="">
      <xdr:nvCxnSpPr>
        <xdr:cNvPr id="470" name="直線コネクタ 469"/>
        <xdr:cNvCxnSpPr/>
      </xdr:nvCxnSpPr>
      <xdr:spPr>
        <a:xfrm>
          <a:off x="8750300" y="16011322"/>
          <a:ext cx="889000" cy="33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97178</xdr:rowOff>
    </xdr:from>
    <xdr:ext cx="534377" cy="259045"/>
    <xdr:sp macro="" textlink="">
      <xdr:nvSpPr>
        <xdr:cNvPr id="472" name="テキスト ボックス 471"/>
        <xdr:cNvSpPr txBox="1"/>
      </xdr:nvSpPr>
      <xdr:spPr>
        <a:xfrm>
          <a:off x="9372111" y="1655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66472</xdr:rowOff>
    </xdr:from>
    <xdr:to>
      <xdr:col>45</xdr:col>
      <xdr:colOff>177800</xdr:colOff>
      <xdr:row>94</xdr:row>
      <xdr:rowOff>163207</xdr:rowOff>
    </xdr:to>
    <xdr:cxnSp macro="">
      <xdr:nvCxnSpPr>
        <xdr:cNvPr id="473" name="直線コネクタ 472"/>
        <xdr:cNvCxnSpPr/>
      </xdr:nvCxnSpPr>
      <xdr:spPr>
        <a:xfrm flipV="1">
          <a:off x="7861300" y="16011322"/>
          <a:ext cx="889000" cy="2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111562</xdr:rowOff>
    </xdr:from>
    <xdr:ext cx="534377" cy="259045"/>
    <xdr:sp macro="" textlink="">
      <xdr:nvSpPr>
        <xdr:cNvPr id="475" name="テキスト ボックス 474"/>
        <xdr:cNvSpPr txBox="1"/>
      </xdr:nvSpPr>
      <xdr:spPr>
        <a:xfrm>
          <a:off x="8483111" y="165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163207</xdr:rowOff>
    </xdr:from>
    <xdr:to>
      <xdr:col>41</xdr:col>
      <xdr:colOff>50800</xdr:colOff>
      <xdr:row>96</xdr:row>
      <xdr:rowOff>48240</xdr:rowOff>
    </xdr:to>
    <xdr:cxnSp macro="">
      <xdr:nvCxnSpPr>
        <xdr:cNvPr id="476" name="直線コネクタ 475"/>
        <xdr:cNvCxnSpPr/>
      </xdr:nvCxnSpPr>
      <xdr:spPr>
        <a:xfrm flipV="1">
          <a:off x="6972300" y="16279507"/>
          <a:ext cx="889000" cy="22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74985</xdr:rowOff>
    </xdr:from>
    <xdr:ext cx="534377" cy="259045"/>
    <xdr:sp macro="" textlink="">
      <xdr:nvSpPr>
        <xdr:cNvPr id="478" name="テキスト ボックス 477"/>
        <xdr:cNvSpPr txBox="1"/>
      </xdr:nvSpPr>
      <xdr:spPr>
        <a:xfrm>
          <a:off x="7594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82802</xdr:rowOff>
    </xdr:from>
    <xdr:ext cx="534377" cy="259045"/>
    <xdr:sp macro="" textlink="">
      <xdr:nvSpPr>
        <xdr:cNvPr id="480" name="テキスト ボックス 479"/>
        <xdr:cNvSpPr txBox="1"/>
      </xdr:nvSpPr>
      <xdr:spPr>
        <a:xfrm>
          <a:off x="6705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123571</xdr:rowOff>
    </xdr:from>
    <xdr:to>
      <xdr:col>55</xdr:col>
      <xdr:colOff>50800</xdr:colOff>
      <xdr:row>95</xdr:row>
      <xdr:rowOff>53721</xdr:rowOff>
    </xdr:to>
    <xdr:sp macro="" textlink="">
      <xdr:nvSpPr>
        <xdr:cNvPr id="486" name="楕円 485"/>
        <xdr:cNvSpPr/>
      </xdr:nvSpPr>
      <xdr:spPr>
        <a:xfrm>
          <a:off x="10426700" y="162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146448</xdr:rowOff>
    </xdr:from>
    <xdr:ext cx="534377" cy="259045"/>
    <xdr:sp macro="" textlink="">
      <xdr:nvSpPr>
        <xdr:cNvPr id="487" name="普通建設事業費 （ うち更新整備　）該当値テキスト"/>
        <xdr:cNvSpPr txBox="1"/>
      </xdr:nvSpPr>
      <xdr:spPr>
        <a:xfrm>
          <a:off x="10528300" y="160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3804</xdr:rowOff>
    </xdr:from>
    <xdr:to>
      <xdr:col>50</xdr:col>
      <xdr:colOff>165100</xdr:colOff>
      <xdr:row>95</xdr:row>
      <xdr:rowOff>105404</xdr:rowOff>
    </xdr:to>
    <xdr:sp macro="" textlink="">
      <xdr:nvSpPr>
        <xdr:cNvPr id="488" name="楕円 487"/>
        <xdr:cNvSpPr/>
      </xdr:nvSpPr>
      <xdr:spPr>
        <a:xfrm>
          <a:off x="9588500" y="162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121931</xdr:rowOff>
    </xdr:from>
    <xdr:ext cx="534377" cy="259045"/>
    <xdr:sp macro="" textlink="">
      <xdr:nvSpPr>
        <xdr:cNvPr id="489" name="テキスト ボックス 488"/>
        <xdr:cNvSpPr txBox="1"/>
      </xdr:nvSpPr>
      <xdr:spPr>
        <a:xfrm>
          <a:off x="9372111" y="1606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15672</xdr:rowOff>
    </xdr:from>
    <xdr:to>
      <xdr:col>46</xdr:col>
      <xdr:colOff>38100</xdr:colOff>
      <xdr:row>93</xdr:row>
      <xdr:rowOff>117272</xdr:rowOff>
    </xdr:to>
    <xdr:sp macro="" textlink="">
      <xdr:nvSpPr>
        <xdr:cNvPr id="490" name="楕円 489"/>
        <xdr:cNvSpPr/>
      </xdr:nvSpPr>
      <xdr:spPr>
        <a:xfrm>
          <a:off x="8699500" y="1596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133799</xdr:rowOff>
    </xdr:from>
    <xdr:ext cx="534377" cy="259045"/>
    <xdr:sp macro="" textlink="">
      <xdr:nvSpPr>
        <xdr:cNvPr id="491" name="テキスト ボックス 490"/>
        <xdr:cNvSpPr txBox="1"/>
      </xdr:nvSpPr>
      <xdr:spPr>
        <a:xfrm>
          <a:off x="8483111" y="1573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112407</xdr:rowOff>
    </xdr:from>
    <xdr:to>
      <xdr:col>41</xdr:col>
      <xdr:colOff>101600</xdr:colOff>
      <xdr:row>95</xdr:row>
      <xdr:rowOff>42557</xdr:rowOff>
    </xdr:to>
    <xdr:sp macro="" textlink="">
      <xdr:nvSpPr>
        <xdr:cNvPr id="492" name="楕円 491"/>
        <xdr:cNvSpPr/>
      </xdr:nvSpPr>
      <xdr:spPr>
        <a:xfrm>
          <a:off x="7810500" y="1622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59084</xdr:rowOff>
    </xdr:from>
    <xdr:ext cx="534377" cy="259045"/>
    <xdr:sp macro="" textlink="">
      <xdr:nvSpPr>
        <xdr:cNvPr id="493" name="テキスト ボックス 492"/>
        <xdr:cNvSpPr txBox="1"/>
      </xdr:nvSpPr>
      <xdr:spPr>
        <a:xfrm>
          <a:off x="7594111" y="1600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168890</xdr:rowOff>
    </xdr:from>
    <xdr:to>
      <xdr:col>36</xdr:col>
      <xdr:colOff>165100</xdr:colOff>
      <xdr:row>96</xdr:row>
      <xdr:rowOff>99040</xdr:rowOff>
    </xdr:to>
    <xdr:sp macro="" textlink="">
      <xdr:nvSpPr>
        <xdr:cNvPr id="494" name="楕円 493"/>
        <xdr:cNvSpPr/>
      </xdr:nvSpPr>
      <xdr:spPr>
        <a:xfrm>
          <a:off x="6921500" y="1645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90167</xdr:rowOff>
    </xdr:from>
    <xdr:ext cx="534377" cy="259045"/>
    <xdr:sp macro="" textlink="">
      <xdr:nvSpPr>
        <xdr:cNvPr id="495" name="テキスト ボックス 494"/>
        <xdr:cNvSpPr txBox="1"/>
      </xdr:nvSpPr>
      <xdr:spPr>
        <a:xfrm>
          <a:off x="6705111" y="1654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5055</xdr:rowOff>
    </xdr:from>
    <xdr:to>
      <xdr:col>85</xdr:col>
      <xdr:colOff>127000</xdr:colOff>
      <xdr:row>39</xdr:row>
      <xdr:rowOff>864</xdr:rowOff>
    </xdr:to>
    <xdr:cxnSp macro="">
      <xdr:nvCxnSpPr>
        <xdr:cNvPr id="524" name="直線コネクタ 523"/>
        <xdr:cNvCxnSpPr/>
      </xdr:nvCxnSpPr>
      <xdr:spPr>
        <a:xfrm flipV="1">
          <a:off x="15481300" y="6348705"/>
          <a:ext cx="838200" cy="33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59250</xdr:rowOff>
    </xdr:from>
    <xdr:ext cx="469744" cy="259045"/>
    <xdr:sp macro="" textlink="">
      <xdr:nvSpPr>
        <xdr:cNvPr id="525" name="災害復旧事業費平均値テキスト"/>
        <xdr:cNvSpPr txBox="1"/>
      </xdr:nvSpPr>
      <xdr:spPr>
        <a:xfrm>
          <a:off x="16370300" y="6574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149149</xdr:rowOff>
    </xdr:from>
    <xdr:to>
      <xdr:col>81</xdr:col>
      <xdr:colOff>50800</xdr:colOff>
      <xdr:row>39</xdr:row>
      <xdr:rowOff>864</xdr:rowOff>
    </xdr:to>
    <xdr:cxnSp macro="">
      <xdr:nvCxnSpPr>
        <xdr:cNvPr id="527" name="直線コネクタ 526"/>
        <xdr:cNvCxnSpPr/>
      </xdr:nvCxnSpPr>
      <xdr:spPr>
        <a:xfrm>
          <a:off x="14592300" y="6664249"/>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29" name="テキスト ボックス 528"/>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149225</xdr:rowOff>
    </xdr:from>
    <xdr:to>
      <xdr:col>76</xdr:col>
      <xdr:colOff>114300</xdr:colOff>
      <xdr:row>38</xdr:row>
      <xdr:rowOff>149149</xdr:rowOff>
    </xdr:to>
    <xdr:cxnSp macro="">
      <xdr:nvCxnSpPr>
        <xdr:cNvPr id="530" name="直線コネクタ 529"/>
        <xdr:cNvCxnSpPr/>
      </xdr:nvCxnSpPr>
      <xdr:spPr>
        <a:xfrm>
          <a:off x="13703300" y="6321425"/>
          <a:ext cx="889000" cy="34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149225</xdr:rowOff>
    </xdr:from>
    <xdr:to>
      <xdr:col>71</xdr:col>
      <xdr:colOff>177800</xdr:colOff>
      <xdr:row>38</xdr:row>
      <xdr:rowOff>38354</xdr:rowOff>
    </xdr:to>
    <xdr:cxnSp macro="">
      <xdr:nvCxnSpPr>
        <xdr:cNvPr id="533" name="直線コネクタ 532"/>
        <xdr:cNvCxnSpPr/>
      </xdr:nvCxnSpPr>
      <xdr:spPr>
        <a:xfrm flipV="1">
          <a:off x="12814300" y="6321425"/>
          <a:ext cx="889000" cy="23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29380</xdr:rowOff>
    </xdr:from>
    <xdr:ext cx="469744" cy="259045"/>
    <xdr:sp macro="" textlink="">
      <xdr:nvSpPr>
        <xdr:cNvPr id="535" name="テキスト ボックス 534"/>
        <xdr:cNvSpPr txBox="1"/>
      </xdr:nvSpPr>
      <xdr:spPr>
        <a:xfrm>
          <a:off x="13468428" y="654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125705</xdr:rowOff>
    </xdr:from>
    <xdr:to>
      <xdr:col>85</xdr:col>
      <xdr:colOff>177800</xdr:colOff>
      <xdr:row>37</xdr:row>
      <xdr:rowOff>55855</xdr:rowOff>
    </xdr:to>
    <xdr:sp macro="" textlink="">
      <xdr:nvSpPr>
        <xdr:cNvPr id="543" name="楕円 542"/>
        <xdr:cNvSpPr/>
      </xdr:nvSpPr>
      <xdr:spPr>
        <a:xfrm>
          <a:off x="16268700" y="629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148582</xdr:rowOff>
    </xdr:from>
    <xdr:ext cx="469744" cy="259045"/>
    <xdr:sp macro="" textlink="">
      <xdr:nvSpPr>
        <xdr:cNvPr id="544" name="災害復旧事業費該当値テキスト"/>
        <xdr:cNvSpPr txBox="1"/>
      </xdr:nvSpPr>
      <xdr:spPr>
        <a:xfrm>
          <a:off x="16370300" y="614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121514</xdr:rowOff>
    </xdr:from>
    <xdr:to>
      <xdr:col>81</xdr:col>
      <xdr:colOff>101600</xdr:colOff>
      <xdr:row>39</xdr:row>
      <xdr:rowOff>51664</xdr:rowOff>
    </xdr:to>
    <xdr:sp macro="" textlink="">
      <xdr:nvSpPr>
        <xdr:cNvPr id="545" name="楕円 544"/>
        <xdr:cNvSpPr/>
      </xdr:nvSpPr>
      <xdr:spPr>
        <a:xfrm>
          <a:off x="15430500" y="66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42791</xdr:rowOff>
    </xdr:from>
    <xdr:ext cx="378565" cy="259045"/>
    <xdr:sp macro="" textlink="">
      <xdr:nvSpPr>
        <xdr:cNvPr id="546" name="テキスト ボックス 545"/>
        <xdr:cNvSpPr txBox="1"/>
      </xdr:nvSpPr>
      <xdr:spPr>
        <a:xfrm>
          <a:off x="15292017" y="6729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98349</xdr:rowOff>
    </xdr:from>
    <xdr:to>
      <xdr:col>76</xdr:col>
      <xdr:colOff>165100</xdr:colOff>
      <xdr:row>39</xdr:row>
      <xdr:rowOff>28499</xdr:rowOff>
    </xdr:to>
    <xdr:sp macro="" textlink="">
      <xdr:nvSpPr>
        <xdr:cNvPr id="547" name="楕円 546"/>
        <xdr:cNvSpPr/>
      </xdr:nvSpPr>
      <xdr:spPr>
        <a:xfrm>
          <a:off x="14541500" y="661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19626</xdr:rowOff>
    </xdr:from>
    <xdr:ext cx="378565" cy="259045"/>
    <xdr:sp macro="" textlink="">
      <xdr:nvSpPr>
        <xdr:cNvPr id="548" name="テキスト ボックス 547"/>
        <xdr:cNvSpPr txBox="1"/>
      </xdr:nvSpPr>
      <xdr:spPr>
        <a:xfrm>
          <a:off x="14403017" y="670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98425</xdr:rowOff>
    </xdr:from>
    <xdr:to>
      <xdr:col>72</xdr:col>
      <xdr:colOff>38100</xdr:colOff>
      <xdr:row>37</xdr:row>
      <xdr:rowOff>28575</xdr:rowOff>
    </xdr:to>
    <xdr:sp macro="" textlink="">
      <xdr:nvSpPr>
        <xdr:cNvPr id="549" name="楕円 548"/>
        <xdr:cNvSpPr/>
      </xdr:nvSpPr>
      <xdr:spPr>
        <a:xfrm>
          <a:off x="136525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45102</xdr:rowOff>
    </xdr:from>
    <xdr:ext cx="469744" cy="259045"/>
    <xdr:sp macro="" textlink="">
      <xdr:nvSpPr>
        <xdr:cNvPr id="550" name="テキスト ボックス 549"/>
        <xdr:cNvSpPr txBox="1"/>
      </xdr:nvSpPr>
      <xdr:spPr>
        <a:xfrm>
          <a:off x="13468428" y="60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159004</xdr:rowOff>
    </xdr:from>
    <xdr:to>
      <xdr:col>67</xdr:col>
      <xdr:colOff>101600</xdr:colOff>
      <xdr:row>38</xdr:row>
      <xdr:rowOff>89154</xdr:rowOff>
    </xdr:to>
    <xdr:sp macro="" textlink="">
      <xdr:nvSpPr>
        <xdr:cNvPr id="551" name="楕円 550"/>
        <xdr:cNvSpPr/>
      </xdr:nvSpPr>
      <xdr:spPr>
        <a:xfrm>
          <a:off x="12763500" y="65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80281</xdr:rowOff>
    </xdr:from>
    <xdr:ext cx="469744" cy="259045"/>
    <xdr:sp macro="" textlink="">
      <xdr:nvSpPr>
        <xdr:cNvPr id="552" name="テキスト ボックス 551"/>
        <xdr:cNvSpPr txBox="1"/>
      </xdr:nvSpPr>
      <xdr:spPr>
        <a:xfrm>
          <a:off x="12579428" y="659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148015</xdr:rowOff>
    </xdr:from>
    <xdr:to>
      <xdr:col>85</xdr:col>
      <xdr:colOff>127000</xdr:colOff>
      <xdr:row>74</xdr:row>
      <xdr:rowOff>31886</xdr:rowOff>
    </xdr:to>
    <xdr:cxnSp macro="">
      <xdr:nvCxnSpPr>
        <xdr:cNvPr id="635" name="直線コネクタ 634"/>
        <xdr:cNvCxnSpPr/>
      </xdr:nvCxnSpPr>
      <xdr:spPr>
        <a:xfrm>
          <a:off x="15481300" y="12663865"/>
          <a:ext cx="8382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138651</xdr:rowOff>
    </xdr:from>
    <xdr:ext cx="534377" cy="259045"/>
    <xdr:sp macro="" textlink="">
      <xdr:nvSpPr>
        <xdr:cNvPr id="636" name="公債費平均値テキスト"/>
        <xdr:cNvSpPr txBox="1"/>
      </xdr:nvSpPr>
      <xdr:spPr>
        <a:xfrm>
          <a:off x="16370300" y="12825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148015</xdr:rowOff>
    </xdr:from>
    <xdr:to>
      <xdr:col>81</xdr:col>
      <xdr:colOff>50800</xdr:colOff>
      <xdr:row>74</xdr:row>
      <xdr:rowOff>44231</xdr:rowOff>
    </xdr:to>
    <xdr:cxnSp macro="">
      <xdr:nvCxnSpPr>
        <xdr:cNvPr id="638" name="直線コネクタ 637"/>
        <xdr:cNvCxnSpPr/>
      </xdr:nvCxnSpPr>
      <xdr:spPr>
        <a:xfrm flipV="1">
          <a:off x="14592300" y="12663865"/>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78614</xdr:rowOff>
    </xdr:from>
    <xdr:ext cx="534377" cy="259045"/>
    <xdr:sp macro="" textlink="">
      <xdr:nvSpPr>
        <xdr:cNvPr id="640" name="テキスト ボックス 639"/>
        <xdr:cNvSpPr txBox="1"/>
      </xdr:nvSpPr>
      <xdr:spPr>
        <a:xfrm>
          <a:off x="15214111" y="129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12798</xdr:rowOff>
    </xdr:from>
    <xdr:to>
      <xdr:col>76</xdr:col>
      <xdr:colOff>114300</xdr:colOff>
      <xdr:row>74</xdr:row>
      <xdr:rowOff>44231</xdr:rowOff>
    </xdr:to>
    <xdr:cxnSp macro="">
      <xdr:nvCxnSpPr>
        <xdr:cNvPr id="641" name="直線コネクタ 640"/>
        <xdr:cNvCxnSpPr/>
      </xdr:nvCxnSpPr>
      <xdr:spPr>
        <a:xfrm>
          <a:off x="13703300" y="12700098"/>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82929</xdr:rowOff>
    </xdr:from>
    <xdr:ext cx="534377" cy="259045"/>
    <xdr:sp macro="" textlink="">
      <xdr:nvSpPr>
        <xdr:cNvPr id="643" name="テキスト ボックス 642"/>
        <xdr:cNvSpPr txBox="1"/>
      </xdr:nvSpPr>
      <xdr:spPr>
        <a:xfrm>
          <a:off x="14325111" y="12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159674</xdr:rowOff>
    </xdr:from>
    <xdr:to>
      <xdr:col>71</xdr:col>
      <xdr:colOff>177800</xdr:colOff>
      <xdr:row>74</xdr:row>
      <xdr:rowOff>12798</xdr:rowOff>
    </xdr:to>
    <xdr:cxnSp macro="">
      <xdr:nvCxnSpPr>
        <xdr:cNvPr id="644" name="直線コネクタ 643"/>
        <xdr:cNvCxnSpPr/>
      </xdr:nvCxnSpPr>
      <xdr:spPr>
        <a:xfrm>
          <a:off x="12814300" y="12675524"/>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103588</xdr:rowOff>
    </xdr:from>
    <xdr:ext cx="534377" cy="259045"/>
    <xdr:sp macro="" textlink="">
      <xdr:nvSpPr>
        <xdr:cNvPr id="646" name="テキスト ボックス 645"/>
        <xdr:cNvSpPr txBox="1"/>
      </xdr:nvSpPr>
      <xdr:spPr>
        <a:xfrm>
          <a:off x="13436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84158</xdr:rowOff>
    </xdr:from>
    <xdr:ext cx="534377" cy="259045"/>
    <xdr:sp macro="" textlink="">
      <xdr:nvSpPr>
        <xdr:cNvPr id="648" name="テキスト ボックス 647"/>
        <xdr:cNvSpPr txBox="1"/>
      </xdr:nvSpPr>
      <xdr:spPr>
        <a:xfrm>
          <a:off x="12547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152536</xdr:rowOff>
    </xdr:from>
    <xdr:to>
      <xdr:col>85</xdr:col>
      <xdr:colOff>177800</xdr:colOff>
      <xdr:row>74</xdr:row>
      <xdr:rowOff>82686</xdr:rowOff>
    </xdr:to>
    <xdr:sp macro="" textlink="">
      <xdr:nvSpPr>
        <xdr:cNvPr id="654" name="楕円 653"/>
        <xdr:cNvSpPr/>
      </xdr:nvSpPr>
      <xdr:spPr>
        <a:xfrm>
          <a:off x="16268700" y="126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3963</xdr:rowOff>
    </xdr:from>
    <xdr:ext cx="534377" cy="259045"/>
    <xdr:sp macro="" textlink="">
      <xdr:nvSpPr>
        <xdr:cNvPr id="655" name="公債費該当値テキスト"/>
        <xdr:cNvSpPr txBox="1"/>
      </xdr:nvSpPr>
      <xdr:spPr>
        <a:xfrm>
          <a:off x="16370300" y="1251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97215</xdr:rowOff>
    </xdr:from>
    <xdr:to>
      <xdr:col>81</xdr:col>
      <xdr:colOff>101600</xdr:colOff>
      <xdr:row>74</xdr:row>
      <xdr:rowOff>27365</xdr:rowOff>
    </xdr:to>
    <xdr:sp macro="" textlink="">
      <xdr:nvSpPr>
        <xdr:cNvPr id="656" name="楕円 655"/>
        <xdr:cNvSpPr/>
      </xdr:nvSpPr>
      <xdr:spPr>
        <a:xfrm>
          <a:off x="15430500" y="1261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43892</xdr:rowOff>
    </xdr:from>
    <xdr:ext cx="534377" cy="259045"/>
    <xdr:sp macro="" textlink="">
      <xdr:nvSpPr>
        <xdr:cNvPr id="657" name="テキスト ボックス 656"/>
        <xdr:cNvSpPr txBox="1"/>
      </xdr:nvSpPr>
      <xdr:spPr>
        <a:xfrm>
          <a:off x="15214111" y="1238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164881</xdr:rowOff>
    </xdr:from>
    <xdr:to>
      <xdr:col>76</xdr:col>
      <xdr:colOff>165100</xdr:colOff>
      <xdr:row>74</xdr:row>
      <xdr:rowOff>95031</xdr:rowOff>
    </xdr:to>
    <xdr:sp macro="" textlink="">
      <xdr:nvSpPr>
        <xdr:cNvPr id="658" name="楕円 657"/>
        <xdr:cNvSpPr/>
      </xdr:nvSpPr>
      <xdr:spPr>
        <a:xfrm>
          <a:off x="14541500" y="1268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111558</xdr:rowOff>
    </xdr:from>
    <xdr:ext cx="534377" cy="259045"/>
    <xdr:sp macro="" textlink="">
      <xdr:nvSpPr>
        <xdr:cNvPr id="659" name="テキスト ボックス 658"/>
        <xdr:cNvSpPr txBox="1"/>
      </xdr:nvSpPr>
      <xdr:spPr>
        <a:xfrm>
          <a:off x="14325111" y="1245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133448</xdr:rowOff>
    </xdr:from>
    <xdr:to>
      <xdr:col>72</xdr:col>
      <xdr:colOff>38100</xdr:colOff>
      <xdr:row>74</xdr:row>
      <xdr:rowOff>63598</xdr:rowOff>
    </xdr:to>
    <xdr:sp macro="" textlink="">
      <xdr:nvSpPr>
        <xdr:cNvPr id="660" name="楕円 659"/>
        <xdr:cNvSpPr/>
      </xdr:nvSpPr>
      <xdr:spPr>
        <a:xfrm>
          <a:off x="13652500" y="1264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80125</xdr:rowOff>
    </xdr:from>
    <xdr:ext cx="534377" cy="259045"/>
    <xdr:sp macro="" textlink="">
      <xdr:nvSpPr>
        <xdr:cNvPr id="661" name="テキスト ボックス 660"/>
        <xdr:cNvSpPr txBox="1"/>
      </xdr:nvSpPr>
      <xdr:spPr>
        <a:xfrm>
          <a:off x="13436111" y="1242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108874</xdr:rowOff>
    </xdr:from>
    <xdr:to>
      <xdr:col>67</xdr:col>
      <xdr:colOff>101600</xdr:colOff>
      <xdr:row>74</xdr:row>
      <xdr:rowOff>39024</xdr:rowOff>
    </xdr:to>
    <xdr:sp macro="" textlink="">
      <xdr:nvSpPr>
        <xdr:cNvPr id="662" name="楕円 661"/>
        <xdr:cNvSpPr/>
      </xdr:nvSpPr>
      <xdr:spPr>
        <a:xfrm>
          <a:off x="12763500" y="1262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55551</xdr:rowOff>
    </xdr:from>
    <xdr:ext cx="534377" cy="259045"/>
    <xdr:sp macro="" textlink="">
      <xdr:nvSpPr>
        <xdr:cNvPr id="663" name="テキスト ボックス 662"/>
        <xdr:cNvSpPr txBox="1"/>
      </xdr:nvSpPr>
      <xdr:spPr>
        <a:xfrm>
          <a:off x="12547111" y="1239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52343</xdr:rowOff>
    </xdr:from>
    <xdr:to>
      <xdr:col>85</xdr:col>
      <xdr:colOff>127000</xdr:colOff>
      <xdr:row>98</xdr:row>
      <xdr:rowOff>150411</xdr:rowOff>
    </xdr:to>
    <xdr:cxnSp macro="">
      <xdr:nvCxnSpPr>
        <xdr:cNvPr id="694" name="直線コネクタ 693"/>
        <xdr:cNvCxnSpPr/>
      </xdr:nvCxnSpPr>
      <xdr:spPr>
        <a:xfrm flipV="1">
          <a:off x="15481300" y="16854443"/>
          <a:ext cx="838200" cy="9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5" name="積立金平均値テキスト"/>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110603</xdr:rowOff>
    </xdr:from>
    <xdr:to>
      <xdr:col>81</xdr:col>
      <xdr:colOff>50800</xdr:colOff>
      <xdr:row>98</xdr:row>
      <xdr:rowOff>150411</xdr:rowOff>
    </xdr:to>
    <xdr:cxnSp macro="">
      <xdr:nvCxnSpPr>
        <xdr:cNvPr id="697" name="直線コネクタ 696"/>
        <xdr:cNvCxnSpPr/>
      </xdr:nvCxnSpPr>
      <xdr:spPr>
        <a:xfrm>
          <a:off x="14592300" y="16741253"/>
          <a:ext cx="889000" cy="2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699" name="テキスト ボックス 698"/>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110603</xdr:rowOff>
    </xdr:from>
    <xdr:to>
      <xdr:col>76</xdr:col>
      <xdr:colOff>114300</xdr:colOff>
      <xdr:row>97</xdr:row>
      <xdr:rowOff>141267</xdr:rowOff>
    </xdr:to>
    <xdr:cxnSp macro="">
      <xdr:nvCxnSpPr>
        <xdr:cNvPr id="700" name="直線コネクタ 699"/>
        <xdr:cNvCxnSpPr/>
      </xdr:nvCxnSpPr>
      <xdr:spPr>
        <a:xfrm flipV="1">
          <a:off x="13703300" y="16741253"/>
          <a:ext cx="889000" cy="3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94197</xdr:rowOff>
    </xdr:from>
    <xdr:ext cx="534377" cy="259045"/>
    <xdr:sp macro="" textlink="">
      <xdr:nvSpPr>
        <xdr:cNvPr id="702" name="テキスト ボックス 701"/>
        <xdr:cNvSpPr txBox="1"/>
      </xdr:nvSpPr>
      <xdr:spPr>
        <a:xfrm>
          <a:off x="14325111" y="163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141267</xdr:rowOff>
    </xdr:from>
    <xdr:to>
      <xdr:col>71</xdr:col>
      <xdr:colOff>177800</xdr:colOff>
      <xdr:row>98</xdr:row>
      <xdr:rowOff>72165</xdr:rowOff>
    </xdr:to>
    <xdr:cxnSp macro="">
      <xdr:nvCxnSpPr>
        <xdr:cNvPr id="703" name="直線コネクタ 702"/>
        <xdr:cNvCxnSpPr/>
      </xdr:nvCxnSpPr>
      <xdr:spPr>
        <a:xfrm flipV="1">
          <a:off x="12814300" y="16771917"/>
          <a:ext cx="889000" cy="10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64290</xdr:rowOff>
    </xdr:from>
    <xdr:ext cx="469744" cy="259045"/>
    <xdr:sp macro="" textlink="">
      <xdr:nvSpPr>
        <xdr:cNvPr id="705" name="テキスト ボックス 704"/>
        <xdr:cNvSpPr txBox="1"/>
      </xdr:nvSpPr>
      <xdr:spPr>
        <a:xfrm>
          <a:off x="13468428" y="168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114092</xdr:rowOff>
    </xdr:from>
    <xdr:ext cx="469744" cy="259045"/>
    <xdr:sp macro="" textlink="">
      <xdr:nvSpPr>
        <xdr:cNvPr id="707" name="テキスト ボックス 706"/>
        <xdr:cNvSpPr txBox="1"/>
      </xdr:nvSpPr>
      <xdr:spPr>
        <a:xfrm>
          <a:off x="12579428" y="1691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1543</xdr:rowOff>
    </xdr:from>
    <xdr:to>
      <xdr:col>85</xdr:col>
      <xdr:colOff>177800</xdr:colOff>
      <xdr:row>98</xdr:row>
      <xdr:rowOff>103143</xdr:rowOff>
    </xdr:to>
    <xdr:sp macro="" textlink="">
      <xdr:nvSpPr>
        <xdr:cNvPr id="713" name="楕円 712"/>
        <xdr:cNvSpPr/>
      </xdr:nvSpPr>
      <xdr:spPr>
        <a:xfrm>
          <a:off x="16268700" y="1680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151420</xdr:rowOff>
    </xdr:from>
    <xdr:ext cx="469744" cy="259045"/>
    <xdr:sp macro="" textlink="">
      <xdr:nvSpPr>
        <xdr:cNvPr id="714" name="積立金該当値テキスト"/>
        <xdr:cNvSpPr txBox="1"/>
      </xdr:nvSpPr>
      <xdr:spPr>
        <a:xfrm>
          <a:off x="16370300" y="167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99611</xdr:rowOff>
    </xdr:from>
    <xdr:to>
      <xdr:col>81</xdr:col>
      <xdr:colOff>101600</xdr:colOff>
      <xdr:row>99</xdr:row>
      <xdr:rowOff>29761</xdr:rowOff>
    </xdr:to>
    <xdr:sp macro="" textlink="">
      <xdr:nvSpPr>
        <xdr:cNvPr id="715" name="楕円 714"/>
        <xdr:cNvSpPr/>
      </xdr:nvSpPr>
      <xdr:spPr>
        <a:xfrm>
          <a:off x="15430500" y="1690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20888</xdr:rowOff>
    </xdr:from>
    <xdr:ext cx="469744" cy="259045"/>
    <xdr:sp macro="" textlink="">
      <xdr:nvSpPr>
        <xdr:cNvPr id="716" name="テキスト ボックス 715"/>
        <xdr:cNvSpPr txBox="1"/>
      </xdr:nvSpPr>
      <xdr:spPr>
        <a:xfrm>
          <a:off x="15246428" y="1699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59803</xdr:rowOff>
    </xdr:from>
    <xdr:to>
      <xdr:col>76</xdr:col>
      <xdr:colOff>165100</xdr:colOff>
      <xdr:row>97</xdr:row>
      <xdr:rowOff>161403</xdr:rowOff>
    </xdr:to>
    <xdr:sp macro="" textlink="">
      <xdr:nvSpPr>
        <xdr:cNvPr id="717" name="楕円 716"/>
        <xdr:cNvSpPr/>
      </xdr:nvSpPr>
      <xdr:spPr>
        <a:xfrm>
          <a:off x="14541500" y="1669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152530</xdr:rowOff>
    </xdr:from>
    <xdr:ext cx="534377" cy="259045"/>
    <xdr:sp macro="" textlink="">
      <xdr:nvSpPr>
        <xdr:cNvPr id="718" name="テキスト ボックス 717"/>
        <xdr:cNvSpPr txBox="1"/>
      </xdr:nvSpPr>
      <xdr:spPr>
        <a:xfrm>
          <a:off x="14325111" y="167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90467</xdr:rowOff>
    </xdr:from>
    <xdr:to>
      <xdr:col>72</xdr:col>
      <xdr:colOff>38100</xdr:colOff>
      <xdr:row>98</xdr:row>
      <xdr:rowOff>20617</xdr:rowOff>
    </xdr:to>
    <xdr:sp macro="" textlink="">
      <xdr:nvSpPr>
        <xdr:cNvPr id="719" name="楕円 718"/>
        <xdr:cNvSpPr/>
      </xdr:nvSpPr>
      <xdr:spPr>
        <a:xfrm>
          <a:off x="13652500" y="1672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37144</xdr:rowOff>
    </xdr:from>
    <xdr:ext cx="469744" cy="259045"/>
    <xdr:sp macro="" textlink="">
      <xdr:nvSpPr>
        <xdr:cNvPr id="720" name="テキスト ボックス 719"/>
        <xdr:cNvSpPr txBox="1"/>
      </xdr:nvSpPr>
      <xdr:spPr>
        <a:xfrm>
          <a:off x="13468428" y="1649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21" name="楕円 720"/>
        <xdr:cNvSpPr/>
      </xdr:nvSpPr>
      <xdr:spPr>
        <a:xfrm>
          <a:off x="12763500" y="1682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22" name="テキスト ボックス 721"/>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77407</xdr:rowOff>
    </xdr:from>
    <xdr:to>
      <xdr:col>116</xdr:col>
      <xdr:colOff>63500</xdr:colOff>
      <xdr:row>35</xdr:row>
      <xdr:rowOff>77978</xdr:rowOff>
    </xdr:to>
    <xdr:cxnSp macro="">
      <xdr:nvCxnSpPr>
        <xdr:cNvPr id="751" name="直線コネクタ 750"/>
        <xdr:cNvCxnSpPr/>
      </xdr:nvCxnSpPr>
      <xdr:spPr>
        <a:xfrm>
          <a:off x="21323300" y="6078157"/>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130763</xdr:rowOff>
    </xdr:from>
    <xdr:ext cx="469744" cy="259045"/>
    <xdr:sp macro="" textlink="">
      <xdr:nvSpPr>
        <xdr:cNvPr id="752" name="投資及び出資金平均値テキスト"/>
        <xdr:cNvSpPr txBox="1"/>
      </xdr:nvSpPr>
      <xdr:spPr>
        <a:xfrm>
          <a:off x="22212300" y="6302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64262</xdr:rowOff>
    </xdr:from>
    <xdr:to>
      <xdr:col>111</xdr:col>
      <xdr:colOff>177800</xdr:colOff>
      <xdr:row>35</xdr:row>
      <xdr:rowOff>77407</xdr:rowOff>
    </xdr:to>
    <xdr:cxnSp macro="">
      <xdr:nvCxnSpPr>
        <xdr:cNvPr id="754" name="直線コネクタ 753"/>
        <xdr:cNvCxnSpPr/>
      </xdr:nvCxnSpPr>
      <xdr:spPr>
        <a:xfrm>
          <a:off x="20434300" y="6065012"/>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60660</xdr:rowOff>
    </xdr:from>
    <xdr:ext cx="469744" cy="259045"/>
    <xdr:sp macro="" textlink="">
      <xdr:nvSpPr>
        <xdr:cNvPr id="756" name="テキスト ボックス 755"/>
        <xdr:cNvSpPr txBox="1"/>
      </xdr:nvSpPr>
      <xdr:spPr>
        <a:xfrm>
          <a:off x="21088428" y="640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60642</xdr:rowOff>
    </xdr:from>
    <xdr:to>
      <xdr:col>107</xdr:col>
      <xdr:colOff>50800</xdr:colOff>
      <xdr:row>35</xdr:row>
      <xdr:rowOff>64262</xdr:rowOff>
    </xdr:to>
    <xdr:cxnSp macro="">
      <xdr:nvCxnSpPr>
        <xdr:cNvPr id="757" name="直線コネクタ 756"/>
        <xdr:cNvCxnSpPr/>
      </xdr:nvCxnSpPr>
      <xdr:spPr>
        <a:xfrm>
          <a:off x="19545300" y="6061392"/>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63136</xdr:rowOff>
    </xdr:from>
    <xdr:ext cx="469744" cy="259045"/>
    <xdr:sp macro="" textlink="">
      <xdr:nvSpPr>
        <xdr:cNvPr id="759" name="テキスト ボックス 758"/>
        <xdr:cNvSpPr txBox="1"/>
      </xdr:nvSpPr>
      <xdr:spPr>
        <a:xfrm>
          <a:off x="20199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29782</xdr:rowOff>
    </xdr:from>
    <xdr:to>
      <xdr:col>102</xdr:col>
      <xdr:colOff>114300</xdr:colOff>
      <xdr:row>35</xdr:row>
      <xdr:rowOff>60642</xdr:rowOff>
    </xdr:to>
    <xdr:cxnSp macro="">
      <xdr:nvCxnSpPr>
        <xdr:cNvPr id="760" name="直線コネクタ 759"/>
        <xdr:cNvCxnSpPr/>
      </xdr:nvCxnSpPr>
      <xdr:spPr>
        <a:xfrm>
          <a:off x="18656300" y="6030532"/>
          <a:ext cx="8890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63707</xdr:rowOff>
    </xdr:from>
    <xdr:ext cx="469744" cy="259045"/>
    <xdr:sp macro="" textlink="">
      <xdr:nvSpPr>
        <xdr:cNvPr id="762" name="テキスト ボックス 761"/>
        <xdr:cNvSpPr txBox="1"/>
      </xdr:nvSpPr>
      <xdr:spPr>
        <a:xfrm>
          <a:off x="19310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38561</xdr:rowOff>
    </xdr:from>
    <xdr:ext cx="469744" cy="259045"/>
    <xdr:sp macro="" textlink="">
      <xdr:nvSpPr>
        <xdr:cNvPr id="764" name="テキスト ボックス 763"/>
        <xdr:cNvSpPr txBox="1"/>
      </xdr:nvSpPr>
      <xdr:spPr>
        <a:xfrm>
          <a:off x="18421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27178</xdr:rowOff>
    </xdr:from>
    <xdr:to>
      <xdr:col>116</xdr:col>
      <xdr:colOff>114300</xdr:colOff>
      <xdr:row>35</xdr:row>
      <xdr:rowOff>128778</xdr:rowOff>
    </xdr:to>
    <xdr:sp macro="" textlink="">
      <xdr:nvSpPr>
        <xdr:cNvPr id="770" name="楕円 769"/>
        <xdr:cNvSpPr/>
      </xdr:nvSpPr>
      <xdr:spPr>
        <a:xfrm>
          <a:off x="22110700" y="60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50055</xdr:rowOff>
    </xdr:from>
    <xdr:ext cx="469744" cy="259045"/>
    <xdr:sp macro="" textlink="">
      <xdr:nvSpPr>
        <xdr:cNvPr id="771" name="投資及び出資金該当値テキスト"/>
        <xdr:cNvSpPr txBox="1"/>
      </xdr:nvSpPr>
      <xdr:spPr>
        <a:xfrm>
          <a:off x="22212300" y="587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26607</xdr:rowOff>
    </xdr:from>
    <xdr:to>
      <xdr:col>112</xdr:col>
      <xdr:colOff>38100</xdr:colOff>
      <xdr:row>35</xdr:row>
      <xdr:rowOff>128207</xdr:rowOff>
    </xdr:to>
    <xdr:sp macro="" textlink="">
      <xdr:nvSpPr>
        <xdr:cNvPr id="772" name="楕円 771"/>
        <xdr:cNvSpPr/>
      </xdr:nvSpPr>
      <xdr:spPr>
        <a:xfrm>
          <a:off x="21272500" y="602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144734</xdr:rowOff>
    </xdr:from>
    <xdr:ext cx="469744" cy="259045"/>
    <xdr:sp macro="" textlink="">
      <xdr:nvSpPr>
        <xdr:cNvPr id="773" name="テキスト ボックス 772"/>
        <xdr:cNvSpPr txBox="1"/>
      </xdr:nvSpPr>
      <xdr:spPr>
        <a:xfrm>
          <a:off x="21088428" y="580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13462</xdr:rowOff>
    </xdr:from>
    <xdr:to>
      <xdr:col>107</xdr:col>
      <xdr:colOff>101600</xdr:colOff>
      <xdr:row>35</xdr:row>
      <xdr:rowOff>115062</xdr:rowOff>
    </xdr:to>
    <xdr:sp macro="" textlink="">
      <xdr:nvSpPr>
        <xdr:cNvPr id="774" name="楕円 773"/>
        <xdr:cNvSpPr/>
      </xdr:nvSpPr>
      <xdr:spPr>
        <a:xfrm>
          <a:off x="20383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131589</xdr:rowOff>
    </xdr:from>
    <xdr:ext cx="469744" cy="259045"/>
    <xdr:sp macro="" textlink="">
      <xdr:nvSpPr>
        <xdr:cNvPr id="775" name="テキスト ボックス 774"/>
        <xdr:cNvSpPr txBox="1"/>
      </xdr:nvSpPr>
      <xdr:spPr>
        <a:xfrm>
          <a:off x="20199428" y="57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9842</xdr:rowOff>
    </xdr:from>
    <xdr:to>
      <xdr:col>102</xdr:col>
      <xdr:colOff>165100</xdr:colOff>
      <xdr:row>35</xdr:row>
      <xdr:rowOff>111442</xdr:rowOff>
    </xdr:to>
    <xdr:sp macro="" textlink="">
      <xdr:nvSpPr>
        <xdr:cNvPr id="776" name="楕円 775"/>
        <xdr:cNvSpPr/>
      </xdr:nvSpPr>
      <xdr:spPr>
        <a:xfrm>
          <a:off x="19494500" y="601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127969</xdr:rowOff>
    </xdr:from>
    <xdr:ext cx="469744" cy="259045"/>
    <xdr:sp macro="" textlink="">
      <xdr:nvSpPr>
        <xdr:cNvPr id="777" name="テキスト ボックス 776"/>
        <xdr:cNvSpPr txBox="1"/>
      </xdr:nvSpPr>
      <xdr:spPr>
        <a:xfrm>
          <a:off x="19310428" y="578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150432</xdr:rowOff>
    </xdr:from>
    <xdr:to>
      <xdr:col>98</xdr:col>
      <xdr:colOff>38100</xdr:colOff>
      <xdr:row>35</xdr:row>
      <xdr:rowOff>80582</xdr:rowOff>
    </xdr:to>
    <xdr:sp macro="" textlink="">
      <xdr:nvSpPr>
        <xdr:cNvPr id="778" name="楕円 777"/>
        <xdr:cNvSpPr/>
      </xdr:nvSpPr>
      <xdr:spPr>
        <a:xfrm>
          <a:off x="18605500" y="597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97109</xdr:rowOff>
    </xdr:from>
    <xdr:ext cx="469744" cy="259045"/>
    <xdr:sp macro="" textlink="">
      <xdr:nvSpPr>
        <xdr:cNvPr id="779" name="テキスト ボックス 778"/>
        <xdr:cNvSpPr txBox="1"/>
      </xdr:nvSpPr>
      <xdr:spPr>
        <a:xfrm>
          <a:off x="18421428" y="575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131299</xdr:rowOff>
    </xdr:from>
    <xdr:to>
      <xdr:col>116</xdr:col>
      <xdr:colOff>63500</xdr:colOff>
      <xdr:row>56</xdr:row>
      <xdr:rowOff>139814</xdr:rowOff>
    </xdr:to>
    <xdr:cxnSp macro="">
      <xdr:nvCxnSpPr>
        <xdr:cNvPr id="808" name="直線コネクタ 807"/>
        <xdr:cNvCxnSpPr/>
      </xdr:nvCxnSpPr>
      <xdr:spPr>
        <a:xfrm flipV="1">
          <a:off x="21323300" y="9732499"/>
          <a:ext cx="838200" cy="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747</xdr:rowOff>
    </xdr:from>
    <xdr:ext cx="469744" cy="259045"/>
    <xdr:sp macro="" textlink="">
      <xdr:nvSpPr>
        <xdr:cNvPr id="809" name="貸付金平均値テキスト"/>
        <xdr:cNvSpPr txBox="1"/>
      </xdr:nvSpPr>
      <xdr:spPr>
        <a:xfrm>
          <a:off x="22212300" y="9944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127222</xdr:rowOff>
    </xdr:from>
    <xdr:to>
      <xdr:col>111</xdr:col>
      <xdr:colOff>177800</xdr:colOff>
      <xdr:row>56</xdr:row>
      <xdr:rowOff>139814</xdr:rowOff>
    </xdr:to>
    <xdr:cxnSp macro="">
      <xdr:nvCxnSpPr>
        <xdr:cNvPr id="811" name="直線コネクタ 810"/>
        <xdr:cNvCxnSpPr/>
      </xdr:nvCxnSpPr>
      <xdr:spPr>
        <a:xfrm>
          <a:off x="20434300" y="9728422"/>
          <a:ext cx="889000" cy="1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114495</xdr:rowOff>
    </xdr:from>
    <xdr:ext cx="469744" cy="259045"/>
    <xdr:sp macro="" textlink="">
      <xdr:nvSpPr>
        <xdr:cNvPr id="813" name="テキスト ボックス 812"/>
        <xdr:cNvSpPr txBox="1"/>
      </xdr:nvSpPr>
      <xdr:spPr>
        <a:xfrm>
          <a:off x="21088428" y="1005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127222</xdr:rowOff>
    </xdr:from>
    <xdr:to>
      <xdr:col>107</xdr:col>
      <xdr:colOff>50800</xdr:colOff>
      <xdr:row>56</xdr:row>
      <xdr:rowOff>129165</xdr:rowOff>
    </xdr:to>
    <xdr:cxnSp macro="">
      <xdr:nvCxnSpPr>
        <xdr:cNvPr id="814" name="直線コネクタ 813"/>
        <xdr:cNvCxnSpPr/>
      </xdr:nvCxnSpPr>
      <xdr:spPr>
        <a:xfrm flipV="1">
          <a:off x="19545300" y="9728422"/>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102208</xdr:rowOff>
    </xdr:from>
    <xdr:ext cx="469744" cy="259045"/>
    <xdr:sp macro="" textlink="">
      <xdr:nvSpPr>
        <xdr:cNvPr id="816" name="テキスト ボックス 815"/>
        <xdr:cNvSpPr txBox="1"/>
      </xdr:nvSpPr>
      <xdr:spPr>
        <a:xfrm>
          <a:off x="20199428" y="1004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129165</xdr:rowOff>
    </xdr:from>
    <xdr:to>
      <xdr:col>102</xdr:col>
      <xdr:colOff>114300</xdr:colOff>
      <xdr:row>56</xdr:row>
      <xdr:rowOff>133814</xdr:rowOff>
    </xdr:to>
    <xdr:cxnSp macro="">
      <xdr:nvCxnSpPr>
        <xdr:cNvPr id="817" name="直線コネクタ 816"/>
        <xdr:cNvCxnSpPr/>
      </xdr:nvCxnSpPr>
      <xdr:spPr>
        <a:xfrm flipV="1">
          <a:off x="18656300" y="9730365"/>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81824</xdr:rowOff>
    </xdr:from>
    <xdr:ext cx="469744" cy="259045"/>
    <xdr:sp macro="" textlink="">
      <xdr:nvSpPr>
        <xdr:cNvPr id="819" name="テキスト ボックス 818"/>
        <xdr:cNvSpPr txBox="1"/>
      </xdr:nvSpPr>
      <xdr:spPr>
        <a:xfrm>
          <a:off x="19310428" y="10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137012</xdr:rowOff>
    </xdr:from>
    <xdr:ext cx="469744" cy="259045"/>
    <xdr:sp macro="" textlink="">
      <xdr:nvSpPr>
        <xdr:cNvPr id="821" name="テキスト ボックス 820"/>
        <xdr:cNvSpPr txBox="1"/>
      </xdr:nvSpPr>
      <xdr:spPr>
        <a:xfrm>
          <a:off x="18421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80499</xdr:rowOff>
    </xdr:from>
    <xdr:to>
      <xdr:col>116</xdr:col>
      <xdr:colOff>114300</xdr:colOff>
      <xdr:row>57</xdr:row>
      <xdr:rowOff>10649</xdr:rowOff>
    </xdr:to>
    <xdr:sp macro="" textlink="">
      <xdr:nvSpPr>
        <xdr:cNvPr id="827" name="楕円 826"/>
        <xdr:cNvSpPr/>
      </xdr:nvSpPr>
      <xdr:spPr>
        <a:xfrm>
          <a:off x="22110700" y="96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103376</xdr:rowOff>
    </xdr:from>
    <xdr:ext cx="534377" cy="259045"/>
    <xdr:sp macro="" textlink="">
      <xdr:nvSpPr>
        <xdr:cNvPr id="828" name="貸付金該当値テキスト"/>
        <xdr:cNvSpPr txBox="1"/>
      </xdr:nvSpPr>
      <xdr:spPr>
        <a:xfrm>
          <a:off x="22212300" y="953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89014</xdr:rowOff>
    </xdr:from>
    <xdr:to>
      <xdr:col>112</xdr:col>
      <xdr:colOff>38100</xdr:colOff>
      <xdr:row>57</xdr:row>
      <xdr:rowOff>19164</xdr:rowOff>
    </xdr:to>
    <xdr:sp macro="" textlink="">
      <xdr:nvSpPr>
        <xdr:cNvPr id="829" name="楕円 828"/>
        <xdr:cNvSpPr/>
      </xdr:nvSpPr>
      <xdr:spPr>
        <a:xfrm>
          <a:off x="21272500" y="969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35691</xdr:rowOff>
    </xdr:from>
    <xdr:ext cx="534377" cy="259045"/>
    <xdr:sp macro="" textlink="">
      <xdr:nvSpPr>
        <xdr:cNvPr id="830" name="テキスト ボックス 829"/>
        <xdr:cNvSpPr txBox="1"/>
      </xdr:nvSpPr>
      <xdr:spPr>
        <a:xfrm>
          <a:off x="21056111" y="946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76422</xdr:rowOff>
    </xdr:from>
    <xdr:to>
      <xdr:col>107</xdr:col>
      <xdr:colOff>101600</xdr:colOff>
      <xdr:row>57</xdr:row>
      <xdr:rowOff>6572</xdr:rowOff>
    </xdr:to>
    <xdr:sp macro="" textlink="">
      <xdr:nvSpPr>
        <xdr:cNvPr id="831" name="楕円 830"/>
        <xdr:cNvSpPr/>
      </xdr:nvSpPr>
      <xdr:spPr>
        <a:xfrm>
          <a:off x="20383500" y="967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23099</xdr:rowOff>
    </xdr:from>
    <xdr:ext cx="534377" cy="259045"/>
    <xdr:sp macro="" textlink="">
      <xdr:nvSpPr>
        <xdr:cNvPr id="832" name="テキスト ボックス 831"/>
        <xdr:cNvSpPr txBox="1"/>
      </xdr:nvSpPr>
      <xdr:spPr>
        <a:xfrm>
          <a:off x="20167111" y="945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78365</xdr:rowOff>
    </xdr:from>
    <xdr:to>
      <xdr:col>102</xdr:col>
      <xdr:colOff>165100</xdr:colOff>
      <xdr:row>57</xdr:row>
      <xdr:rowOff>8515</xdr:rowOff>
    </xdr:to>
    <xdr:sp macro="" textlink="">
      <xdr:nvSpPr>
        <xdr:cNvPr id="833" name="楕円 832"/>
        <xdr:cNvSpPr/>
      </xdr:nvSpPr>
      <xdr:spPr>
        <a:xfrm>
          <a:off x="19494500" y="9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25042</xdr:rowOff>
    </xdr:from>
    <xdr:ext cx="534377" cy="259045"/>
    <xdr:sp macro="" textlink="">
      <xdr:nvSpPr>
        <xdr:cNvPr id="834" name="テキスト ボックス 833"/>
        <xdr:cNvSpPr txBox="1"/>
      </xdr:nvSpPr>
      <xdr:spPr>
        <a:xfrm>
          <a:off x="19278111" y="945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83014</xdr:rowOff>
    </xdr:from>
    <xdr:to>
      <xdr:col>98</xdr:col>
      <xdr:colOff>38100</xdr:colOff>
      <xdr:row>57</xdr:row>
      <xdr:rowOff>13164</xdr:rowOff>
    </xdr:to>
    <xdr:sp macro="" textlink="">
      <xdr:nvSpPr>
        <xdr:cNvPr id="835" name="楕円 834"/>
        <xdr:cNvSpPr/>
      </xdr:nvSpPr>
      <xdr:spPr>
        <a:xfrm>
          <a:off x="18605500" y="96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29691</xdr:rowOff>
    </xdr:from>
    <xdr:ext cx="534377" cy="259045"/>
    <xdr:sp macro="" textlink="">
      <xdr:nvSpPr>
        <xdr:cNvPr id="836" name="テキスト ボックス 835"/>
        <xdr:cNvSpPr txBox="1"/>
      </xdr:nvSpPr>
      <xdr:spPr>
        <a:xfrm>
          <a:off x="18389111" y="945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22123</xdr:rowOff>
    </xdr:from>
    <xdr:to>
      <xdr:col>116</xdr:col>
      <xdr:colOff>63500</xdr:colOff>
      <xdr:row>74</xdr:row>
      <xdr:rowOff>65215</xdr:rowOff>
    </xdr:to>
    <xdr:cxnSp macro="">
      <xdr:nvCxnSpPr>
        <xdr:cNvPr id="866" name="直線コネクタ 865"/>
        <xdr:cNvCxnSpPr/>
      </xdr:nvCxnSpPr>
      <xdr:spPr>
        <a:xfrm flipV="1">
          <a:off x="21323300" y="12709423"/>
          <a:ext cx="838200" cy="4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104856</xdr:rowOff>
    </xdr:from>
    <xdr:ext cx="534377" cy="259045"/>
    <xdr:sp macro="" textlink="">
      <xdr:nvSpPr>
        <xdr:cNvPr id="867" name="繰出金平均値テキスト"/>
        <xdr:cNvSpPr txBox="1"/>
      </xdr:nvSpPr>
      <xdr:spPr>
        <a:xfrm>
          <a:off x="22212300" y="12792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65215</xdr:rowOff>
    </xdr:from>
    <xdr:to>
      <xdr:col>111</xdr:col>
      <xdr:colOff>177800</xdr:colOff>
      <xdr:row>74</xdr:row>
      <xdr:rowOff>99085</xdr:rowOff>
    </xdr:to>
    <xdr:cxnSp macro="">
      <xdr:nvCxnSpPr>
        <xdr:cNvPr id="869" name="直線コネクタ 868"/>
        <xdr:cNvCxnSpPr/>
      </xdr:nvCxnSpPr>
      <xdr:spPr>
        <a:xfrm flipV="1">
          <a:off x="20434300" y="12752515"/>
          <a:ext cx="889000" cy="3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107332</xdr:rowOff>
    </xdr:from>
    <xdr:ext cx="534377" cy="259045"/>
    <xdr:sp macro="" textlink="">
      <xdr:nvSpPr>
        <xdr:cNvPr id="871" name="テキスト ボックス 870"/>
        <xdr:cNvSpPr txBox="1"/>
      </xdr:nvSpPr>
      <xdr:spPr>
        <a:xfrm>
          <a:off x="21056111" y="129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99085</xdr:rowOff>
    </xdr:from>
    <xdr:to>
      <xdr:col>107</xdr:col>
      <xdr:colOff>50800</xdr:colOff>
      <xdr:row>74</xdr:row>
      <xdr:rowOff>129794</xdr:rowOff>
    </xdr:to>
    <xdr:cxnSp macro="">
      <xdr:nvCxnSpPr>
        <xdr:cNvPr id="872" name="直線コネクタ 871"/>
        <xdr:cNvCxnSpPr/>
      </xdr:nvCxnSpPr>
      <xdr:spPr>
        <a:xfrm flipV="1">
          <a:off x="19545300" y="12786385"/>
          <a:ext cx="8890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139870</xdr:rowOff>
    </xdr:from>
    <xdr:ext cx="534377" cy="259045"/>
    <xdr:sp macro="" textlink="">
      <xdr:nvSpPr>
        <xdr:cNvPr id="874" name="テキスト ボックス 873"/>
        <xdr:cNvSpPr txBox="1"/>
      </xdr:nvSpPr>
      <xdr:spPr>
        <a:xfrm>
          <a:off x="20167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129794</xdr:rowOff>
    </xdr:from>
    <xdr:to>
      <xdr:col>102</xdr:col>
      <xdr:colOff>114300</xdr:colOff>
      <xdr:row>75</xdr:row>
      <xdr:rowOff>17894</xdr:rowOff>
    </xdr:to>
    <xdr:cxnSp macro="">
      <xdr:nvCxnSpPr>
        <xdr:cNvPr id="875" name="直線コネクタ 874"/>
        <xdr:cNvCxnSpPr/>
      </xdr:nvCxnSpPr>
      <xdr:spPr>
        <a:xfrm flipV="1">
          <a:off x="18656300" y="12817094"/>
          <a:ext cx="889000" cy="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156557</xdr:rowOff>
    </xdr:from>
    <xdr:ext cx="534377" cy="259045"/>
    <xdr:sp macro="" textlink="">
      <xdr:nvSpPr>
        <xdr:cNvPr id="877" name="テキスト ボックス 876"/>
        <xdr:cNvSpPr txBox="1"/>
      </xdr:nvSpPr>
      <xdr:spPr>
        <a:xfrm>
          <a:off x="19278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161777</xdr:rowOff>
    </xdr:from>
    <xdr:ext cx="534377" cy="259045"/>
    <xdr:sp macro="" textlink="">
      <xdr:nvSpPr>
        <xdr:cNvPr id="879" name="テキスト ボックス 878"/>
        <xdr:cNvSpPr txBox="1"/>
      </xdr:nvSpPr>
      <xdr:spPr>
        <a:xfrm>
          <a:off x="18389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142773</xdr:rowOff>
    </xdr:from>
    <xdr:to>
      <xdr:col>116</xdr:col>
      <xdr:colOff>114300</xdr:colOff>
      <xdr:row>74</xdr:row>
      <xdr:rowOff>72923</xdr:rowOff>
    </xdr:to>
    <xdr:sp macro="" textlink="">
      <xdr:nvSpPr>
        <xdr:cNvPr id="885" name="楕円 884"/>
        <xdr:cNvSpPr/>
      </xdr:nvSpPr>
      <xdr:spPr>
        <a:xfrm>
          <a:off x="22110700" y="1265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165650</xdr:rowOff>
    </xdr:from>
    <xdr:ext cx="534377" cy="259045"/>
    <xdr:sp macro="" textlink="">
      <xdr:nvSpPr>
        <xdr:cNvPr id="886" name="繰出金該当値テキスト"/>
        <xdr:cNvSpPr txBox="1"/>
      </xdr:nvSpPr>
      <xdr:spPr>
        <a:xfrm>
          <a:off x="22212300" y="125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14415</xdr:rowOff>
    </xdr:from>
    <xdr:to>
      <xdr:col>112</xdr:col>
      <xdr:colOff>38100</xdr:colOff>
      <xdr:row>74</xdr:row>
      <xdr:rowOff>116015</xdr:rowOff>
    </xdr:to>
    <xdr:sp macro="" textlink="">
      <xdr:nvSpPr>
        <xdr:cNvPr id="887" name="楕円 886"/>
        <xdr:cNvSpPr/>
      </xdr:nvSpPr>
      <xdr:spPr>
        <a:xfrm>
          <a:off x="21272500" y="127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132542</xdr:rowOff>
    </xdr:from>
    <xdr:ext cx="534377" cy="259045"/>
    <xdr:sp macro="" textlink="">
      <xdr:nvSpPr>
        <xdr:cNvPr id="888" name="テキスト ボックス 887"/>
        <xdr:cNvSpPr txBox="1"/>
      </xdr:nvSpPr>
      <xdr:spPr>
        <a:xfrm>
          <a:off x="21056111" y="1247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48285</xdr:rowOff>
    </xdr:from>
    <xdr:to>
      <xdr:col>107</xdr:col>
      <xdr:colOff>101600</xdr:colOff>
      <xdr:row>74</xdr:row>
      <xdr:rowOff>149885</xdr:rowOff>
    </xdr:to>
    <xdr:sp macro="" textlink="">
      <xdr:nvSpPr>
        <xdr:cNvPr id="889" name="楕円 888"/>
        <xdr:cNvSpPr/>
      </xdr:nvSpPr>
      <xdr:spPr>
        <a:xfrm>
          <a:off x="20383500" y="127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166412</xdr:rowOff>
    </xdr:from>
    <xdr:ext cx="534377" cy="259045"/>
    <xdr:sp macro="" textlink="">
      <xdr:nvSpPr>
        <xdr:cNvPr id="890" name="テキスト ボックス 889"/>
        <xdr:cNvSpPr txBox="1"/>
      </xdr:nvSpPr>
      <xdr:spPr>
        <a:xfrm>
          <a:off x="20167111" y="1251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78994</xdr:rowOff>
    </xdr:from>
    <xdr:to>
      <xdr:col>102</xdr:col>
      <xdr:colOff>165100</xdr:colOff>
      <xdr:row>75</xdr:row>
      <xdr:rowOff>9144</xdr:rowOff>
    </xdr:to>
    <xdr:sp macro="" textlink="">
      <xdr:nvSpPr>
        <xdr:cNvPr id="891" name="楕円 890"/>
        <xdr:cNvSpPr/>
      </xdr:nvSpPr>
      <xdr:spPr>
        <a:xfrm>
          <a:off x="19494500" y="127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25671</xdr:rowOff>
    </xdr:from>
    <xdr:ext cx="534377" cy="259045"/>
    <xdr:sp macro="" textlink="">
      <xdr:nvSpPr>
        <xdr:cNvPr id="892" name="テキスト ボックス 891"/>
        <xdr:cNvSpPr txBox="1"/>
      </xdr:nvSpPr>
      <xdr:spPr>
        <a:xfrm>
          <a:off x="19278111" y="1254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138544</xdr:rowOff>
    </xdr:from>
    <xdr:to>
      <xdr:col>98</xdr:col>
      <xdr:colOff>38100</xdr:colOff>
      <xdr:row>75</xdr:row>
      <xdr:rowOff>68694</xdr:rowOff>
    </xdr:to>
    <xdr:sp macro="" textlink="">
      <xdr:nvSpPr>
        <xdr:cNvPr id="893" name="楕円 892"/>
        <xdr:cNvSpPr/>
      </xdr:nvSpPr>
      <xdr:spPr>
        <a:xfrm>
          <a:off x="18605500" y="1282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85221</xdr:rowOff>
    </xdr:from>
    <xdr:ext cx="534377" cy="259045"/>
    <xdr:sp macro="" textlink="">
      <xdr:nvSpPr>
        <xdr:cNvPr id="894" name="テキスト ボックス 893"/>
        <xdr:cNvSpPr txBox="1"/>
      </xdr:nvSpPr>
      <xdr:spPr>
        <a:xfrm>
          <a:off x="18389111" y="1260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517,125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70,374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円であり、前年度比で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％増加している。廃止した公営企業（ガス事業、交通事業）の職員を受け入れたことにより、類似団体平均を上回っているが、定員適正化の取組を進めており、今後、横ばいで推移する見通しである。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140,210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円であり、類似団体平均と同水準である。前年度と比べ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％増加しているのは、住民税非課税世帯および均等割のみ課税世帯に対する物価高騰支援給付事業や令和５年７月および９月の豪雨災害等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を受け、見舞金を支出</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したことなどによる。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43,773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円であり、類似団体平均を上回っている。前年度と比べ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％減少しているのは、令和４年度に地域総合整備資金貸付金の繰上償還を行ったことや平成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年度に借り入れた臨時財政対策債等の償還が終了したことなどによる。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災害復旧事業費は、住民一人当たり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5,017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円であり、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前年度は類似団体平均と同水準であったが、５年度は大きく上回っている。前年度比で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777.1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％増加しているのは、５年７月に発生した豪雨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および同年９月の大雨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への対応によ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公共土木施設災害復旧事業の事業費が増となったことなどによる。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積立金は、住民一人当たり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6,675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円であり、前年度と比べ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％増加した。これは、職員退職手当基金積立金の増などによる。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引き続き「第４期・県都</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あきた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改革プラン」に位置づけた取組を推進し、歳出全般にわたる見直しを進めていく。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297,316
295,502
906.07
156,660,789
153,749,425
1,895,896
73,990,155
145,783,165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159512</xdr:rowOff>
    </xdr:from>
    <xdr:to>
      <xdr:col>24</xdr:col>
      <xdr:colOff>63500</xdr:colOff>
      <xdr:row>34</xdr:row>
      <xdr:rowOff>22352</xdr:rowOff>
    </xdr:to>
    <xdr:cxnSp macro="">
      <xdr:nvCxnSpPr>
        <xdr:cNvPr id="61" name="直線コネクタ 60"/>
        <xdr:cNvCxnSpPr/>
      </xdr:nvCxnSpPr>
      <xdr:spPr>
        <a:xfrm flipV="1">
          <a:off x="3797300" y="581736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6367</xdr:rowOff>
    </xdr:from>
    <xdr:ext cx="469744" cy="259045"/>
    <xdr:sp macro="" textlink="">
      <xdr:nvSpPr>
        <xdr:cNvPr id="62" name="議会費平均値テキスト"/>
        <xdr:cNvSpPr txBox="1"/>
      </xdr:nvSpPr>
      <xdr:spPr>
        <a:xfrm>
          <a:off x="4686300" y="6007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22352</xdr:rowOff>
    </xdr:from>
    <xdr:to>
      <xdr:col>19</xdr:col>
      <xdr:colOff>177800</xdr:colOff>
      <xdr:row>34</xdr:row>
      <xdr:rowOff>66548</xdr:rowOff>
    </xdr:to>
    <xdr:cxnSp macro="">
      <xdr:nvCxnSpPr>
        <xdr:cNvPr id="64" name="直線コネクタ 63"/>
        <xdr:cNvCxnSpPr/>
      </xdr:nvCxnSpPr>
      <xdr:spPr>
        <a:xfrm flipV="1">
          <a:off x="2908300" y="5851652"/>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135145</xdr:rowOff>
    </xdr:from>
    <xdr:ext cx="469744" cy="259045"/>
    <xdr:sp macro="" textlink="">
      <xdr:nvSpPr>
        <xdr:cNvPr id="66" name="テキスト ボックス 65"/>
        <xdr:cNvSpPr txBox="1"/>
      </xdr:nvSpPr>
      <xdr:spPr>
        <a:xfrm>
          <a:off x="3562428"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63500</xdr:rowOff>
    </xdr:from>
    <xdr:to>
      <xdr:col>15</xdr:col>
      <xdr:colOff>50800</xdr:colOff>
      <xdr:row>34</xdr:row>
      <xdr:rowOff>66548</xdr:rowOff>
    </xdr:to>
    <xdr:cxnSp macro="">
      <xdr:nvCxnSpPr>
        <xdr:cNvPr id="67" name="直線コネクタ 66"/>
        <xdr:cNvCxnSpPr/>
      </xdr:nvCxnSpPr>
      <xdr:spPr>
        <a:xfrm>
          <a:off x="2019300" y="589280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148861</xdr:rowOff>
    </xdr:from>
    <xdr:ext cx="469744" cy="259045"/>
    <xdr:sp macro="" textlink="">
      <xdr:nvSpPr>
        <xdr:cNvPr id="69" name="テキスト ボックス 68"/>
        <xdr:cNvSpPr txBox="1"/>
      </xdr:nvSpPr>
      <xdr:spPr>
        <a:xfrm>
          <a:off x="2673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145796</xdr:rowOff>
    </xdr:from>
    <xdr:to>
      <xdr:col>10</xdr:col>
      <xdr:colOff>114300</xdr:colOff>
      <xdr:row>34</xdr:row>
      <xdr:rowOff>63500</xdr:rowOff>
    </xdr:to>
    <xdr:cxnSp macro="">
      <xdr:nvCxnSpPr>
        <xdr:cNvPr id="70" name="直線コネクタ 69"/>
        <xdr:cNvCxnSpPr/>
      </xdr:nvCxnSpPr>
      <xdr:spPr>
        <a:xfrm>
          <a:off x="1130300" y="5803646"/>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151147</xdr:rowOff>
    </xdr:from>
    <xdr:ext cx="469744" cy="259045"/>
    <xdr:sp macro="" textlink="">
      <xdr:nvSpPr>
        <xdr:cNvPr id="72" name="テキスト ボックス 71"/>
        <xdr:cNvSpPr txBox="1"/>
      </xdr:nvSpPr>
      <xdr:spPr>
        <a:xfrm>
          <a:off x="1784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113809</xdr:rowOff>
    </xdr:from>
    <xdr:ext cx="469744" cy="259045"/>
    <xdr:sp macro="" textlink="">
      <xdr:nvSpPr>
        <xdr:cNvPr id="74" name="テキスト ボックス 73"/>
        <xdr:cNvSpPr txBox="1"/>
      </xdr:nvSpPr>
      <xdr:spPr>
        <a:xfrm>
          <a:off x="895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108712</xdr:rowOff>
    </xdr:from>
    <xdr:to>
      <xdr:col>24</xdr:col>
      <xdr:colOff>114300</xdr:colOff>
      <xdr:row>34</xdr:row>
      <xdr:rowOff>38862</xdr:rowOff>
    </xdr:to>
    <xdr:sp macro="" textlink="">
      <xdr:nvSpPr>
        <xdr:cNvPr id="80" name="楕円 79"/>
        <xdr:cNvSpPr/>
      </xdr:nvSpPr>
      <xdr:spPr>
        <a:xfrm>
          <a:off x="4584700" y="576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131589</xdr:rowOff>
    </xdr:from>
    <xdr:ext cx="469744" cy="259045"/>
    <xdr:sp macro="" textlink="">
      <xdr:nvSpPr>
        <xdr:cNvPr id="81" name="議会費該当値テキスト"/>
        <xdr:cNvSpPr txBox="1"/>
      </xdr:nvSpPr>
      <xdr:spPr>
        <a:xfrm>
          <a:off x="4686300" y="561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143002</xdr:rowOff>
    </xdr:from>
    <xdr:to>
      <xdr:col>20</xdr:col>
      <xdr:colOff>38100</xdr:colOff>
      <xdr:row>34</xdr:row>
      <xdr:rowOff>73152</xdr:rowOff>
    </xdr:to>
    <xdr:sp macro="" textlink="">
      <xdr:nvSpPr>
        <xdr:cNvPr id="82" name="楕円 81"/>
        <xdr:cNvSpPr/>
      </xdr:nvSpPr>
      <xdr:spPr>
        <a:xfrm>
          <a:off x="3746500" y="58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89679</xdr:rowOff>
    </xdr:from>
    <xdr:ext cx="469744" cy="259045"/>
    <xdr:sp macro="" textlink="">
      <xdr:nvSpPr>
        <xdr:cNvPr id="83" name="テキスト ボックス 82"/>
        <xdr:cNvSpPr txBox="1"/>
      </xdr:nvSpPr>
      <xdr:spPr>
        <a:xfrm>
          <a:off x="3562428" y="55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15748</xdr:rowOff>
    </xdr:from>
    <xdr:to>
      <xdr:col>15</xdr:col>
      <xdr:colOff>101600</xdr:colOff>
      <xdr:row>34</xdr:row>
      <xdr:rowOff>117348</xdr:rowOff>
    </xdr:to>
    <xdr:sp macro="" textlink="">
      <xdr:nvSpPr>
        <xdr:cNvPr id="84" name="楕円 83"/>
        <xdr:cNvSpPr/>
      </xdr:nvSpPr>
      <xdr:spPr>
        <a:xfrm>
          <a:off x="2857500" y="58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133875</xdr:rowOff>
    </xdr:from>
    <xdr:ext cx="469744" cy="259045"/>
    <xdr:sp macro="" textlink="">
      <xdr:nvSpPr>
        <xdr:cNvPr id="85" name="テキスト ボックス 84"/>
        <xdr:cNvSpPr txBox="1"/>
      </xdr:nvSpPr>
      <xdr:spPr>
        <a:xfrm>
          <a:off x="2673428" y="562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12700</xdr:rowOff>
    </xdr:from>
    <xdr:to>
      <xdr:col>10</xdr:col>
      <xdr:colOff>165100</xdr:colOff>
      <xdr:row>34</xdr:row>
      <xdr:rowOff>114300</xdr:rowOff>
    </xdr:to>
    <xdr:sp macro="" textlink="">
      <xdr:nvSpPr>
        <xdr:cNvPr id="86" name="楕円 85"/>
        <xdr:cNvSpPr/>
      </xdr:nvSpPr>
      <xdr:spPr>
        <a:xfrm>
          <a:off x="19685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130827</xdr:rowOff>
    </xdr:from>
    <xdr:ext cx="469744" cy="259045"/>
    <xdr:sp macro="" textlink="">
      <xdr:nvSpPr>
        <xdr:cNvPr id="87" name="テキスト ボックス 86"/>
        <xdr:cNvSpPr txBox="1"/>
      </xdr:nvSpPr>
      <xdr:spPr>
        <a:xfrm>
          <a:off x="1784428"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94996</xdr:rowOff>
    </xdr:from>
    <xdr:to>
      <xdr:col>6</xdr:col>
      <xdr:colOff>38100</xdr:colOff>
      <xdr:row>34</xdr:row>
      <xdr:rowOff>25146</xdr:rowOff>
    </xdr:to>
    <xdr:sp macro="" textlink="">
      <xdr:nvSpPr>
        <xdr:cNvPr id="88" name="楕円 87"/>
        <xdr:cNvSpPr/>
      </xdr:nvSpPr>
      <xdr:spPr>
        <a:xfrm>
          <a:off x="1079500" y="57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41673</xdr:rowOff>
    </xdr:from>
    <xdr:ext cx="469744" cy="259045"/>
    <xdr:sp macro="" textlink="">
      <xdr:nvSpPr>
        <xdr:cNvPr id="89" name="テキスト ボックス 88"/>
        <xdr:cNvSpPr txBox="1"/>
      </xdr:nvSpPr>
      <xdr:spPr>
        <a:xfrm>
          <a:off x="895428" y="552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110428</xdr:rowOff>
    </xdr:from>
    <xdr:to>
      <xdr:col>24</xdr:col>
      <xdr:colOff>62865</xdr:colOff>
      <xdr:row>59</xdr:row>
      <xdr:rowOff>164574</xdr:rowOff>
    </xdr:to>
    <xdr:cxnSp macro="">
      <xdr:nvCxnSpPr>
        <xdr:cNvPr id="116" name="直線コネクタ 115"/>
        <xdr:cNvCxnSpPr/>
      </xdr:nvCxnSpPr>
      <xdr:spPr>
        <a:xfrm flipV="1">
          <a:off x="4633595" y="9540178"/>
          <a:ext cx="1270" cy="73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168401</xdr:rowOff>
    </xdr:from>
    <xdr:ext cx="534377" cy="259045"/>
    <xdr:sp macro="" textlink="">
      <xdr:nvSpPr>
        <xdr:cNvPr id="117" name="総務費最小値テキスト"/>
        <xdr:cNvSpPr txBox="1"/>
      </xdr:nvSpPr>
      <xdr:spPr>
        <a:xfrm>
          <a:off x="4686300" y="1028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164574</xdr:rowOff>
    </xdr:from>
    <xdr:to>
      <xdr:col>24</xdr:col>
      <xdr:colOff>152400</xdr:colOff>
      <xdr:row>59</xdr:row>
      <xdr:rowOff>164574</xdr:rowOff>
    </xdr:to>
    <xdr:cxnSp macro="">
      <xdr:nvCxnSpPr>
        <xdr:cNvPr id="118" name="直線コネクタ 117"/>
        <xdr:cNvCxnSpPr/>
      </xdr:nvCxnSpPr>
      <xdr:spPr>
        <a:xfrm>
          <a:off x="4546600" y="1028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57105</xdr:rowOff>
    </xdr:from>
    <xdr:ext cx="534377" cy="259045"/>
    <xdr:sp macro="" textlink="">
      <xdr:nvSpPr>
        <xdr:cNvPr id="119" name="総務費最大値テキスト"/>
        <xdr:cNvSpPr txBox="1"/>
      </xdr:nvSpPr>
      <xdr:spPr>
        <a:xfrm>
          <a:off x="4686300" y="931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110428</xdr:rowOff>
    </xdr:from>
    <xdr:to>
      <xdr:col>24</xdr:col>
      <xdr:colOff>152400</xdr:colOff>
      <xdr:row>55</xdr:row>
      <xdr:rowOff>110428</xdr:rowOff>
    </xdr:to>
    <xdr:cxnSp macro="">
      <xdr:nvCxnSpPr>
        <xdr:cNvPr id="120" name="直線コネクタ 119"/>
        <xdr:cNvCxnSpPr/>
      </xdr:nvCxnSpPr>
      <xdr:spPr>
        <a:xfrm>
          <a:off x="4546600" y="9540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45974</xdr:rowOff>
    </xdr:from>
    <xdr:to>
      <xdr:col>24</xdr:col>
      <xdr:colOff>63500</xdr:colOff>
      <xdr:row>58</xdr:row>
      <xdr:rowOff>46561</xdr:rowOff>
    </xdr:to>
    <xdr:cxnSp macro="">
      <xdr:nvCxnSpPr>
        <xdr:cNvPr id="121" name="直線コネクタ 120"/>
        <xdr:cNvCxnSpPr/>
      </xdr:nvCxnSpPr>
      <xdr:spPr>
        <a:xfrm flipV="1">
          <a:off x="3797300" y="9990074"/>
          <a:ext cx="8382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53949</xdr:rowOff>
    </xdr:from>
    <xdr:ext cx="534377" cy="259045"/>
    <xdr:sp macro="" textlink="">
      <xdr:nvSpPr>
        <xdr:cNvPr id="122" name="総務費平均値テキスト"/>
        <xdr:cNvSpPr txBox="1"/>
      </xdr:nvSpPr>
      <xdr:spPr>
        <a:xfrm>
          <a:off x="4686300" y="9998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75522</xdr:rowOff>
    </xdr:from>
    <xdr:to>
      <xdr:col>24</xdr:col>
      <xdr:colOff>114300</xdr:colOff>
      <xdr:row>59</xdr:row>
      <xdr:rowOff>5672</xdr:rowOff>
    </xdr:to>
    <xdr:sp macro="" textlink="">
      <xdr:nvSpPr>
        <xdr:cNvPr id="123" name="フローチャート: 判断 122"/>
        <xdr:cNvSpPr/>
      </xdr:nvSpPr>
      <xdr:spPr>
        <a:xfrm>
          <a:off x="4584700" y="1001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169505</xdr:rowOff>
    </xdr:from>
    <xdr:to>
      <xdr:col>19</xdr:col>
      <xdr:colOff>177800</xdr:colOff>
      <xdr:row>58</xdr:row>
      <xdr:rowOff>46561</xdr:rowOff>
    </xdr:to>
    <xdr:cxnSp macro="">
      <xdr:nvCxnSpPr>
        <xdr:cNvPr id="124" name="直線コネクタ 123"/>
        <xdr:cNvCxnSpPr/>
      </xdr:nvCxnSpPr>
      <xdr:spPr>
        <a:xfrm>
          <a:off x="2908300" y="9770705"/>
          <a:ext cx="889000" cy="21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56090</xdr:rowOff>
    </xdr:from>
    <xdr:to>
      <xdr:col>20</xdr:col>
      <xdr:colOff>38100</xdr:colOff>
      <xdr:row>58</xdr:row>
      <xdr:rowOff>157690</xdr:rowOff>
    </xdr:to>
    <xdr:sp macro="" textlink="">
      <xdr:nvSpPr>
        <xdr:cNvPr id="125" name="フローチャート: 判断 124"/>
        <xdr:cNvSpPr/>
      </xdr:nvSpPr>
      <xdr:spPr>
        <a:xfrm>
          <a:off x="3746500" y="100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148817</xdr:rowOff>
    </xdr:from>
    <xdr:ext cx="534377" cy="259045"/>
    <xdr:sp macro="" textlink="">
      <xdr:nvSpPr>
        <xdr:cNvPr id="126" name="テキスト ボックス 125"/>
        <xdr:cNvSpPr txBox="1"/>
      </xdr:nvSpPr>
      <xdr:spPr>
        <a:xfrm>
          <a:off x="3530111" y="100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1429</xdr:rowOff>
    </xdr:from>
    <xdr:to>
      <xdr:col>15</xdr:col>
      <xdr:colOff>50800</xdr:colOff>
      <xdr:row>56</xdr:row>
      <xdr:rowOff>169505</xdr:rowOff>
    </xdr:to>
    <xdr:cxnSp macro="">
      <xdr:nvCxnSpPr>
        <xdr:cNvPr id="127" name="直線コネクタ 126"/>
        <xdr:cNvCxnSpPr/>
      </xdr:nvCxnSpPr>
      <xdr:spPr>
        <a:xfrm>
          <a:off x="2019300" y="8745379"/>
          <a:ext cx="889000" cy="102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56874</xdr:rowOff>
    </xdr:from>
    <xdr:to>
      <xdr:col>15</xdr:col>
      <xdr:colOff>101600</xdr:colOff>
      <xdr:row>58</xdr:row>
      <xdr:rowOff>158474</xdr:rowOff>
    </xdr:to>
    <xdr:sp macro="" textlink="">
      <xdr:nvSpPr>
        <xdr:cNvPr id="128" name="フローチャート: 判断 127"/>
        <xdr:cNvSpPr/>
      </xdr:nvSpPr>
      <xdr:spPr>
        <a:xfrm>
          <a:off x="2857500" y="1000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149601</xdr:rowOff>
    </xdr:from>
    <xdr:ext cx="534377" cy="259045"/>
    <xdr:sp macro="" textlink="">
      <xdr:nvSpPr>
        <xdr:cNvPr id="129" name="テキスト ボックス 128"/>
        <xdr:cNvSpPr txBox="1"/>
      </xdr:nvSpPr>
      <xdr:spPr>
        <a:xfrm>
          <a:off x="2641111" y="1009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1429</xdr:rowOff>
    </xdr:from>
    <xdr:to>
      <xdr:col>10</xdr:col>
      <xdr:colOff>114300</xdr:colOff>
      <xdr:row>57</xdr:row>
      <xdr:rowOff>161983</xdr:rowOff>
    </xdr:to>
    <xdr:cxnSp macro="">
      <xdr:nvCxnSpPr>
        <xdr:cNvPr id="130" name="直線コネクタ 129"/>
        <xdr:cNvCxnSpPr/>
      </xdr:nvCxnSpPr>
      <xdr:spPr>
        <a:xfrm flipV="1">
          <a:off x="1130300" y="8745379"/>
          <a:ext cx="889000" cy="118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37791</xdr:rowOff>
    </xdr:from>
    <xdr:to>
      <xdr:col>10</xdr:col>
      <xdr:colOff>165100</xdr:colOff>
      <xdr:row>52</xdr:row>
      <xdr:rowOff>139391</xdr:rowOff>
    </xdr:to>
    <xdr:sp macro="" textlink="">
      <xdr:nvSpPr>
        <xdr:cNvPr id="131" name="フローチャート: 判断 130"/>
        <xdr:cNvSpPr/>
      </xdr:nvSpPr>
      <xdr:spPr>
        <a:xfrm>
          <a:off x="19685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130518</xdr:rowOff>
    </xdr:from>
    <xdr:ext cx="599010" cy="259045"/>
    <xdr:sp macro="" textlink="">
      <xdr:nvSpPr>
        <xdr:cNvPr id="132" name="テキスト ボックス 131"/>
        <xdr:cNvSpPr txBox="1"/>
      </xdr:nvSpPr>
      <xdr:spPr>
        <a:xfrm>
          <a:off x="1719795" y="904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131800</xdr:rowOff>
    </xdr:from>
    <xdr:to>
      <xdr:col>6</xdr:col>
      <xdr:colOff>38100</xdr:colOff>
      <xdr:row>59</xdr:row>
      <xdr:rowOff>61950</xdr:rowOff>
    </xdr:to>
    <xdr:sp macro="" textlink="">
      <xdr:nvSpPr>
        <xdr:cNvPr id="133" name="フローチャート: 判断 132"/>
        <xdr:cNvSpPr/>
      </xdr:nvSpPr>
      <xdr:spPr>
        <a:xfrm>
          <a:off x="1079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53077</xdr:rowOff>
    </xdr:from>
    <xdr:ext cx="534377" cy="259045"/>
    <xdr:sp macro="" textlink="">
      <xdr:nvSpPr>
        <xdr:cNvPr id="134" name="テキスト ボックス 133"/>
        <xdr:cNvSpPr txBox="1"/>
      </xdr:nvSpPr>
      <xdr:spPr>
        <a:xfrm>
          <a:off x="863111" y="1016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166624</xdr:rowOff>
    </xdr:from>
    <xdr:to>
      <xdr:col>24</xdr:col>
      <xdr:colOff>114300</xdr:colOff>
      <xdr:row>58</xdr:row>
      <xdr:rowOff>96774</xdr:rowOff>
    </xdr:to>
    <xdr:sp macro="" textlink="">
      <xdr:nvSpPr>
        <xdr:cNvPr id="140" name="楕円 139"/>
        <xdr:cNvSpPr/>
      </xdr:nvSpPr>
      <xdr:spPr>
        <a:xfrm>
          <a:off x="4584700" y="993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18051</xdr:rowOff>
    </xdr:from>
    <xdr:ext cx="534377" cy="259045"/>
    <xdr:sp macro="" textlink="">
      <xdr:nvSpPr>
        <xdr:cNvPr id="141" name="総務費該当値テキスト"/>
        <xdr:cNvSpPr txBox="1"/>
      </xdr:nvSpPr>
      <xdr:spPr>
        <a:xfrm>
          <a:off x="4686300" y="97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167211</xdr:rowOff>
    </xdr:from>
    <xdr:to>
      <xdr:col>20</xdr:col>
      <xdr:colOff>38100</xdr:colOff>
      <xdr:row>58</xdr:row>
      <xdr:rowOff>97361</xdr:rowOff>
    </xdr:to>
    <xdr:sp macro="" textlink="">
      <xdr:nvSpPr>
        <xdr:cNvPr id="142" name="楕円 141"/>
        <xdr:cNvSpPr/>
      </xdr:nvSpPr>
      <xdr:spPr>
        <a:xfrm>
          <a:off x="3746500" y="993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113888</xdr:rowOff>
    </xdr:from>
    <xdr:ext cx="534377" cy="259045"/>
    <xdr:sp macro="" textlink="">
      <xdr:nvSpPr>
        <xdr:cNvPr id="143" name="テキスト ボックス 142"/>
        <xdr:cNvSpPr txBox="1"/>
      </xdr:nvSpPr>
      <xdr:spPr>
        <a:xfrm>
          <a:off x="3530111" y="9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118705</xdr:rowOff>
    </xdr:from>
    <xdr:to>
      <xdr:col>15</xdr:col>
      <xdr:colOff>101600</xdr:colOff>
      <xdr:row>57</xdr:row>
      <xdr:rowOff>48855</xdr:rowOff>
    </xdr:to>
    <xdr:sp macro="" textlink="">
      <xdr:nvSpPr>
        <xdr:cNvPr id="144" name="楕円 143"/>
        <xdr:cNvSpPr/>
      </xdr:nvSpPr>
      <xdr:spPr>
        <a:xfrm>
          <a:off x="2857500" y="971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65382</xdr:rowOff>
    </xdr:from>
    <xdr:ext cx="534377" cy="259045"/>
    <xdr:sp macro="" textlink="">
      <xdr:nvSpPr>
        <xdr:cNvPr id="145" name="テキスト ボックス 144"/>
        <xdr:cNvSpPr txBox="1"/>
      </xdr:nvSpPr>
      <xdr:spPr>
        <a:xfrm>
          <a:off x="2641111" y="949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122079</xdr:rowOff>
    </xdr:from>
    <xdr:to>
      <xdr:col>10</xdr:col>
      <xdr:colOff>165100</xdr:colOff>
      <xdr:row>51</xdr:row>
      <xdr:rowOff>52229</xdr:rowOff>
    </xdr:to>
    <xdr:sp macro="" textlink="">
      <xdr:nvSpPr>
        <xdr:cNvPr id="146" name="楕円 145"/>
        <xdr:cNvSpPr/>
      </xdr:nvSpPr>
      <xdr:spPr>
        <a:xfrm>
          <a:off x="1968500" y="869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68756</xdr:rowOff>
    </xdr:from>
    <xdr:ext cx="599010" cy="259045"/>
    <xdr:sp macro="" textlink="">
      <xdr:nvSpPr>
        <xdr:cNvPr id="147" name="テキスト ボックス 146"/>
        <xdr:cNvSpPr txBox="1"/>
      </xdr:nvSpPr>
      <xdr:spPr>
        <a:xfrm>
          <a:off x="1719795" y="846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111183</xdr:rowOff>
    </xdr:from>
    <xdr:to>
      <xdr:col>6</xdr:col>
      <xdr:colOff>38100</xdr:colOff>
      <xdr:row>58</xdr:row>
      <xdr:rowOff>41333</xdr:rowOff>
    </xdr:to>
    <xdr:sp macro="" textlink="">
      <xdr:nvSpPr>
        <xdr:cNvPr id="148" name="楕円 147"/>
        <xdr:cNvSpPr/>
      </xdr:nvSpPr>
      <xdr:spPr>
        <a:xfrm>
          <a:off x="1079500" y="98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57860</xdr:rowOff>
    </xdr:from>
    <xdr:ext cx="534377" cy="259045"/>
    <xdr:sp macro="" textlink="">
      <xdr:nvSpPr>
        <xdr:cNvPr id="149" name="テキスト ボックス 148"/>
        <xdr:cNvSpPr txBox="1"/>
      </xdr:nvSpPr>
      <xdr:spPr>
        <a:xfrm>
          <a:off x="863111" y="965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2" name="直線コネクタ 171"/>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3" name="民生費最小値テキスト"/>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4" name="直線コネクタ 173"/>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5" name="民生費最大値テキスト"/>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6" name="直線コネクタ 175"/>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44008</xdr:rowOff>
    </xdr:from>
    <xdr:to>
      <xdr:col>24</xdr:col>
      <xdr:colOff>63500</xdr:colOff>
      <xdr:row>76</xdr:row>
      <xdr:rowOff>166236</xdr:rowOff>
    </xdr:to>
    <xdr:cxnSp macro="">
      <xdr:nvCxnSpPr>
        <xdr:cNvPr id="177" name="直線コネクタ 176"/>
        <xdr:cNvCxnSpPr/>
      </xdr:nvCxnSpPr>
      <xdr:spPr>
        <a:xfrm flipV="1">
          <a:off x="3797300" y="13074208"/>
          <a:ext cx="838200" cy="12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134619</xdr:rowOff>
    </xdr:from>
    <xdr:ext cx="599010" cy="259045"/>
    <xdr:sp macro="" textlink="">
      <xdr:nvSpPr>
        <xdr:cNvPr id="178" name="民生費平均値テキスト"/>
        <xdr:cNvSpPr txBox="1"/>
      </xdr:nvSpPr>
      <xdr:spPr>
        <a:xfrm>
          <a:off x="4686300" y="12821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9" name="フローチャート: 判断 178"/>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96010</xdr:rowOff>
    </xdr:from>
    <xdr:to>
      <xdr:col>19</xdr:col>
      <xdr:colOff>177800</xdr:colOff>
      <xdr:row>76</xdr:row>
      <xdr:rowOff>166236</xdr:rowOff>
    </xdr:to>
    <xdr:cxnSp macro="">
      <xdr:nvCxnSpPr>
        <xdr:cNvPr id="180" name="直線コネクタ 179"/>
        <xdr:cNvCxnSpPr/>
      </xdr:nvCxnSpPr>
      <xdr:spPr>
        <a:xfrm>
          <a:off x="2908300" y="13126210"/>
          <a:ext cx="889000" cy="7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81" name="フローチャート: 判断 180"/>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150462</xdr:rowOff>
    </xdr:from>
    <xdr:ext cx="599010" cy="259045"/>
    <xdr:sp macro="" textlink="">
      <xdr:nvSpPr>
        <xdr:cNvPr id="182" name="テキスト ボックス 181"/>
        <xdr:cNvSpPr txBox="1"/>
      </xdr:nvSpPr>
      <xdr:spPr>
        <a:xfrm>
          <a:off x="3497795" y="1283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96010</xdr:rowOff>
    </xdr:from>
    <xdr:to>
      <xdr:col>15</xdr:col>
      <xdr:colOff>50800</xdr:colOff>
      <xdr:row>77</xdr:row>
      <xdr:rowOff>158618</xdr:rowOff>
    </xdr:to>
    <xdr:cxnSp macro="">
      <xdr:nvCxnSpPr>
        <xdr:cNvPr id="183" name="直線コネクタ 182"/>
        <xdr:cNvCxnSpPr/>
      </xdr:nvCxnSpPr>
      <xdr:spPr>
        <a:xfrm flipV="1">
          <a:off x="2019300" y="13126210"/>
          <a:ext cx="889000" cy="23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4" name="フローチャート: 判断 183"/>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88695</xdr:rowOff>
    </xdr:from>
    <xdr:ext cx="599010" cy="259045"/>
    <xdr:sp macro="" textlink="">
      <xdr:nvSpPr>
        <xdr:cNvPr id="185" name="テキスト ボックス 184"/>
        <xdr:cNvSpPr txBox="1"/>
      </xdr:nvSpPr>
      <xdr:spPr>
        <a:xfrm>
          <a:off x="2608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158618</xdr:rowOff>
    </xdr:from>
    <xdr:to>
      <xdr:col>10</xdr:col>
      <xdr:colOff>114300</xdr:colOff>
      <xdr:row>78</xdr:row>
      <xdr:rowOff>49805</xdr:rowOff>
    </xdr:to>
    <xdr:cxnSp macro="">
      <xdr:nvCxnSpPr>
        <xdr:cNvPr id="186" name="直線コネクタ 185"/>
        <xdr:cNvCxnSpPr/>
      </xdr:nvCxnSpPr>
      <xdr:spPr>
        <a:xfrm flipV="1">
          <a:off x="1130300" y="13360268"/>
          <a:ext cx="889000" cy="6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7" name="フローチャート: 判断 186"/>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151303</xdr:rowOff>
    </xdr:from>
    <xdr:ext cx="599010" cy="259045"/>
    <xdr:sp macro="" textlink="">
      <xdr:nvSpPr>
        <xdr:cNvPr id="188" name="テキスト ボックス 187"/>
        <xdr:cNvSpPr txBox="1"/>
      </xdr:nvSpPr>
      <xdr:spPr>
        <a:xfrm>
          <a:off x="1719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9" name="フローチャート: 判断 188"/>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36848</xdr:rowOff>
    </xdr:from>
    <xdr:ext cx="599010" cy="259045"/>
    <xdr:sp macro="" textlink="">
      <xdr:nvSpPr>
        <xdr:cNvPr id="190" name="テキスト ボックス 189"/>
        <xdr:cNvSpPr txBox="1"/>
      </xdr:nvSpPr>
      <xdr:spPr>
        <a:xfrm>
          <a:off x="830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164658</xdr:rowOff>
    </xdr:from>
    <xdr:to>
      <xdr:col>24</xdr:col>
      <xdr:colOff>114300</xdr:colOff>
      <xdr:row>76</xdr:row>
      <xdr:rowOff>94808</xdr:rowOff>
    </xdr:to>
    <xdr:sp macro="" textlink="">
      <xdr:nvSpPr>
        <xdr:cNvPr id="196" name="楕円 195"/>
        <xdr:cNvSpPr/>
      </xdr:nvSpPr>
      <xdr:spPr>
        <a:xfrm>
          <a:off x="4584700" y="1302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143085</xdr:rowOff>
    </xdr:from>
    <xdr:ext cx="599010" cy="259045"/>
    <xdr:sp macro="" textlink="">
      <xdr:nvSpPr>
        <xdr:cNvPr id="197" name="民生費該当値テキスト"/>
        <xdr:cNvSpPr txBox="1"/>
      </xdr:nvSpPr>
      <xdr:spPr>
        <a:xfrm>
          <a:off x="4686300" y="1300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115436</xdr:rowOff>
    </xdr:from>
    <xdr:to>
      <xdr:col>20</xdr:col>
      <xdr:colOff>38100</xdr:colOff>
      <xdr:row>77</xdr:row>
      <xdr:rowOff>45586</xdr:rowOff>
    </xdr:to>
    <xdr:sp macro="" textlink="">
      <xdr:nvSpPr>
        <xdr:cNvPr id="198" name="楕円 197"/>
        <xdr:cNvSpPr/>
      </xdr:nvSpPr>
      <xdr:spPr>
        <a:xfrm>
          <a:off x="3746500" y="1314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36713</xdr:rowOff>
    </xdr:from>
    <xdr:ext cx="599010" cy="259045"/>
    <xdr:sp macro="" textlink="">
      <xdr:nvSpPr>
        <xdr:cNvPr id="199" name="テキスト ボックス 198"/>
        <xdr:cNvSpPr txBox="1"/>
      </xdr:nvSpPr>
      <xdr:spPr>
        <a:xfrm>
          <a:off x="3497795" y="13238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45210</xdr:rowOff>
    </xdr:from>
    <xdr:to>
      <xdr:col>15</xdr:col>
      <xdr:colOff>101600</xdr:colOff>
      <xdr:row>76</xdr:row>
      <xdr:rowOff>146810</xdr:rowOff>
    </xdr:to>
    <xdr:sp macro="" textlink="">
      <xdr:nvSpPr>
        <xdr:cNvPr id="200" name="楕円 199"/>
        <xdr:cNvSpPr/>
      </xdr:nvSpPr>
      <xdr:spPr>
        <a:xfrm>
          <a:off x="2857500" y="130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137937</xdr:rowOff>
    </xdr:from>
    <xdr:ext cx="599010" cy="259045"/>
    <xdr:sp macro="" textlink="">
      <xdr:nvSpPr>
        <xdr:cNvPr id="201" name="テキスト ボックス 200"/>
        <xdr:cNvSpPr txBox="1"/>
      </xdr:nvSpPr>
      <xdr:spPr>
        <a:xfrm>
          <a:off x="2608795" y="1316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107818</xdr:rowOff>
    </xdr:from>
    <xdr:to>
      <xdr:col>10</xdr:col>
      <xdr:colOff>165100</xdr:colOff>
      <xdr:row>78</xdr:row>
      <xdr:rowOff>37968</xdr:rowOff>
    </xdr:to>
    <xdr:sp macro="" textlink="">
      <xdr:nvSpPr>
        <xdr:cNvPr id="202" name="楕円 201"/>
        <xdr:cNvSpPr/>
      </xdr:nvSpPr>
      <xdr:spPr>
        <a:xfrm>
          <a:off x="1968500" y="1330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29095</xdr:rowOff>
    </xdr:from>
    <xdr:ext cx="599010" cy="259045"/>
    <xdr:sp macro="" textlink="">
      <xdr:nvSpPr>
        <xdr:cNvPr id="203" name="テキスト ボックス 202"/>
        <xdr:cNvSpPr txBox="1"/>
      </xdr:nvSpPr>
      <xdr:spPr>
        <a:xfrm>
          <a:off x="1719795" y="1340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170455</xdr:rowOff>
    </xdr:from>
    <xdr:to>
      <xdr:col>6</xdr:col>
      <xdr:colOff>38100</xdr:colOff>
      <xdr:row>78</xdr:row>
      <xdr:rowOff>100605</xdr:rowOff>
    </xdr:to>
    <xdr:sp macro="" textlink="">
      <xdr:nvSpPr>
        <xdr:cNvPr id="204" name="楕円 203"/>
        <xdr:cNvSpPr/>
      </xdr:nvSpPr>
      <xdr:spPr>
        <a:xfrm>
          <a:off x="1079500" y="1337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91732</xdr:rowOff>
    </xdr:from>
    <xdr:ext cx="599010" cy="259045"/>
    <xdr:sp macro="" textlink="">
      <xdr:nvSpPr>
        <xdr:cNvPr id="205" name="テキスト ボックス 204"/>
        <xdr:cNvSpPr txBox="1"/>
      </xdr:nvSpPr>
      <xdr:spPr>
        <a:xfrm>
          <a:off x="830795" y="13464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30" name="直線コネクタ 229"/>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31" name="衛生費最小値テキスト"/>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2" name="直線コネクタ 231"/>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3" name="衛生費最大値テキスト"/>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4" name="直線コネクタ 233"/>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11398</xdr:rowOff>
    </xdr:from>
    <xdr:to>
      <xdr:col>24</xdr:col>
      <xdr:colOff>63500</xdr:colOff>
      <xdr:row>96</xdr:row>
      <xdr:rowOff>20447</xdr:rowOff>
    </xdr:to>
    <xdr:cxnSp macro="">
      <xdr:nvCxnSpPr>
        <xdr:cNvPr id="235" name="直線コネクタ 234"/>
        <xdr:cNvCxnSpPr/>
      </xdr:nvCxnSpPr>
      <xdr:spPr>
        <a:xfrm flipV="1">
          <a:off x="3797300" y="16470598"/>
          <a:ext cx="8382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70375</xdr:rowOff>
    </xdr:from>
    <xdr:ext cx="534377" cy="259045"/>
    <xdr:sp macro="" textlink="">
      <xdr:nvSpPr>
        <xdr:cNvPr id="236" name="衛生費平均値テキスト"/>
        <xdr:cNvSpPr txBox="1"/>
      </xdr:nvSpPr>
      <xdr:spPr>
        <a:xfrm>
          <a:off x="4686300" y="1652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7" name="フローチャート: 判断 236"/>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20447</xdr:rowOff>
    </xdr:from>
    <xdr:to>
      <xdr:col>19</xdr:col>
      <xdr:colOff>177800</xdr:colOff>
      <xdr:row>96</xdr:row>
      <xdr:rowOff>77749</xdr:rowOff>
    </xdr:to>
    <xdr:cxnSp macro="">
      <xdr:nvCxnSpPr>
        <xdr:cNvPr id="238" name="直線コネクタ 237"/>
        <xdr:cNvCxnSpPr/>
      </xdr:nvCxnSpPr>
      <xdr:spPr>
        <a:xfrm flipV="1">
          <a:off x="2908300" y="16479647"/>
          <a:ext cx="889000" cy="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9" name="フローチャート: 判断 238"/>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79869</xdr:rowOff>
    </xdr:from>
    <xdr:ext cx="534377" cy="259045"/>
    <xdr:sp macro="" textlink="">
      <xdr:nvSpPr>
        <xdr:cNvPr id="240" name="テキスト ボックス 239"/>
        <xdr:cNvSpPr txBox="1"/>
      </xdr:nvSpPr>
      <xdr:spPr>
        <a:xfrm>
          <a:off x="3530111" y="161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77749</xdr:rowOff>
    </xdr:from>
    <xdr:to>
      <xdr:col>15</xdr:col>
      <xdr:colOff>50800</xdr:colOff>
      <xdr:row>98</xdr:row>
      <xdr:rowOff>27057</xdr:rowOff>
    </xdr:to>
    <xdr:cxnSp macro="">
      <xdr:nvCxnSpPr>
        <xdr:cNvPr id="241" name="直線コネクタ 240"/>
        <xdr:cNvCxnSpPr/>
      </xdr:nvCxnSpPr>
      <xdr:spPr>
        <a:xfrm flipV="1">
          <a:off x="2019300" y="16536949"/>
          <a:ext cx="889000" cy="29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2" name="フローチャート: 判断 241"/>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119149</xdr:rowOff>
    </xdr:from>
    <xdr:ext cx="534377" cy="259045"/>
    <xdr:sp macro="" textlink="">
      <xdr:nvSpPr>
        <xdr:cNvPr id="243" name="テキスト ボックス 242"/>
        <xdr:cNvSpPr txBox="1"/>
      </xdr:nvSpPr>
      <xdr:spPr>
        <a:xfrm>
          <a:off x="2641111" y="162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27057</xdr:rowOff>
    </xdr:from>
    <xdr:to>
      <xdr:col>10</xdr:col>
      <xdr:colOff>114300</xdr:colOff>
      <xdr:row>98</xdr:row>
      <xdr:rowOff>33286</xdr:rowOff>
    </xdr:to>
    <xdr:cxnSp macro="">
      <xdr:nvCxnSpPr>
        <xdr:cNvPr id="244" name="直線コネクタ 243"/>
        <xdr:cNvCxnSpPr/>
      </xdr:nvCxnSpPr>
      <xdr:spPr>
        <a:xfrm flipV="1">
          <a:off x="1130300" y="16829157"/>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5" name="フローチャート: 判断 244"/>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6" name="テキスト ボックス 245"/>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7" name="フローチャート: 判断 246"/>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48" name="テキスト ボックス 247"/>
        <xdr:cNvSpPr txBox="1"/>
      </xdr:nvSpPr>
      <xdr:spPr>
        <a:xfrm>
          <a:off x="863111" y="16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132048</xdr:rowOff>
    </xdr:from>
    <xdr:to>
      <xdr:col>24</xdr:col>
      <xdr:colOff>114300</xdr:colOff>
      <xdr:row>96</xdr:row>
      <xdr:rowOff>62198</xdr:rowOff>
    </xdr:to>
    <xdr:sp macro="" textlink="">
      <xdr:nvSpPr>
        <xdr:cNvPr id="254" name="楕円 253"/>
        <xdr:cNvSpPr/>
      </xdr:nvSpPr>
      <xdr:spPr>
        <a:xfrm>
          <a:off x="4584700" y="164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154925</xdr:rowOff>
    </xdr:from>
    <xdr:ext cx="534377" cy="259045"/>
    <xdr:sp macro="" textlink="">
      <xdr:nvSpPr>
        <xdr:cNvPr id="255" name="衛生費該当値テキスト"/>
        <xdr:cNvSpPr txBox="1"/>
      </xdr:nvSpPr>
      <xdr:spPr>
        <a:xfrm>
          <a:off x="4686300" y="1627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141097</xdr:rowOff>
    </xdr:from>
    <xdr:to>
      <xdr:col>20</xdr:col>
      <xdr:colOff>38100</xdr:colOff>
      <xdr:row>96</xdr:row>
      <xdr:rowOff>71247</xdr:rowOff>
    </xdr:to>
    <xdr:sp macro="" textlink="">
      <xdr:nvSpPr>
        <xdr:cNvPr id="256" name="楕円 255"/>
        <xdr:cNvSpPr/>
      </xdr:nvSpPr>
      <xdr:spPr>
        <a:xfrm>
          <a:off x="3746500" y="1642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62374</xdr:rowOff>
    </xdr:from>
    <xdr:ext cx="534377" cy="259045"/>
    <xdr:sp macro="" textlink="">
      <xdr:nvSpPr>
        <xdr:cNvPr id="257" name="テキスト ボックス 256"/>
        <xdr:cNvSpPr txBox="1"/>
      </xdr:nvSpPr>
      <xdr:spPr>
        <a:xfrm>
          <a:off x="3530111" y="1652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26949</xdr:rowOff>
    </xdr:from>
    <xdr:to>
      <xdr:col>15</xdr:col>
      <xdr:colOff>101600</xdr:colOff>
      <xdr:row>96</xdr:row>
      <xdr:rowOff>128549</xdr:rowOff>
    </xdr:to>
    <xdr:sp macro="" textlink="">
      <xdr:nvSpPr>
        <xdr:cNvPr id="258" name="楕円 257"/>
        <xdr:cNvSpPr/>
      </xdr:nvSpPr>
      <xdr:spPr>
        <a:xfrm>
          <a:off x="2857500" y="164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119676</xdr:rowOff>
    </xdr:from>
    <xdr:ext cx="534377" cy="259045"/>
    <xdr:sp macro="" textlink="">
      <xdr:nvSpPr>
        <xdr:cNvPr id="259" name="テキスト ボックス 258"/>
        <xdr:cNvSpPr txBox="1"/>
      </xdr:nvSpPr>
      <xdr:spPr>
        <a:xfrm>
          <a:off x="2641111" y="1657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147707</xdr:rowOff>
    </xdr:from>
    <xdr:to>
      <xdr:col>10</xdr:col>
      <xdr:colOff>165100</xdr:colOff>
      <xdr:row>98</xdr:row>
      <xdr:rowOff>77857</xdr:rowOff>
    </xdr:to>
    <xdr:sp macro="" textlink="">
      <xdr:nvSpPr>
        <xdr:cNvPr id="260" name="楕円 259"/>
        <xdr:cNvSpPr/>
      </xdr:nvSpPr>
      <xdr:spPr>
        <a:xfrm>
          <a:off x="1968500" y="1677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68984</xdr:rowOff>
    </xdr:from>
    <xdr:ext cx="534377" cy="259045"/>
    <xdr:sp macro="" textlink="">
      <xdr:nvSpPr>
        <xdr:cNvPr id="261" name="テキスト ボックス 260"/>
        <xdr:cNvSpPr txBox="1"/>
      </xdr:nvSpPr>
      <xdr:spPr>
        <a:xfrm>
          <a:off x="1752111" y="1687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153936</xdr:rowOff>
    </xdr:from>
    <xdr:to>
      <xdr:col>6</xdr:col>
      <xdr:colOff>38100</xdr:colOff>
      <xdr:row>98</xdr:row>
      <xdr:rowOff>84086</xdr:rowOff>
    </xdr:to>
    <xdr:sp macro="" textlink="">
      <xdr:nvSpPr>
        <xdr:cNvPr id="262" name="楕円 261"/>
        <xdr:cNvSpPr/>
      </xdr:nvSpPr>
      <xdr:spPr>
        <a:xfrm>
          <a:off x="1079500" y="1678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75213</xdr:rowOff>
    </xdr:from>
    <xdr:ext cx="534377" cy="259045"/>
    <xdr:sp macro="" textlink="">
      <xdr:nvSpPr>
        <xdr:cNvPr id="263" name="テキスト ボックス 262"/>
        <xdr:cNvSpPr txBox="1"/>
      </xdr:nvSpPr>
      <xdr:spPr>
        <a:xfrm>
          <a:off x="863111" y="1687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7" name="直線コネクタ 286"/>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90" name="労働費最大値テキスト"/>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91" name="直線コネクタ 290"/>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153797</xdr:rowOff>
    </xdr:from>
    <xdr:to>
      <xdr:col>55</xdr:col>
      <xdr:colOff>0</xdr:colOff>
      <xdr:row>34</xdr:row>
      <xdr:rowOff>151892</xdr:rowOff>
    </xdr:to>
    <xdr:cxnSp macro="">
      <xdr:nvCxnSpPr>
        <xdr:cNvPr id="292" name="直線コネクタ 291"/>
        <xdr:cNvCxnSpPr/>
      </xdr:nvCxnSpPr>
      <xdr:spPr>
        <a:xfrm>
          <a:off x="9639300" y="5811647"/>
          <a:ext cx="8382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57040</xdr:rowOff>
    </xdr:from>
    <xdr:ext cx="378565" cy="259045"/>
    <xdr:sp macro="" textlink="">
      <xdr:nvSpPr>
        <xdr:cNvPr id="293" name="労働費平均値テキスト"/>
        <xdr:cNvSpPr txBox="1"/>
      </xdr:nvSpPr>
      <xdr:spPr>
        <a:xfrm>
          <a:off x="10528300" y="6400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4" name="フローチャート: 判断 293"/>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28448</xdr:rowOff>
    </xdr:from>
    <xdr:to>
      <xdr:col>50</xdr:col>
      <xdr:colOff>114300</xdr:colOff>
      <xdr:row>33</xdr:row>
      <xdr:rowOff>153797</xdr:rowOff>
    </xdr:to>
    <xdr:cxnSp macro="">
      <xdr:nvCxnSpPr>
        <xdr:cNvPr id="295" name="直線コネクタ 294"/>
        <xdr:cNvCxnSpPr/>
      </xdr:nvCxnSpPr>
      <xdr:spPr>
        <a:xfrm>
          <a:off x="8750300" y="5686298"/>
          <a:ext cx="889000" cy="12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6" name="フローチャート: 判断 295"/>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165244</xdr:rowOff>
    </xdr:from>
    <xdr:ext cx="378565" cy="259045"/>
    <xdr:sp macro="" textlink="">
      <xdr:nvSpPr>
        <xdr:cNvPr id="297" name="テキスト ボックス 296"/>
        <xdr:cNvSpPr txBox="1"/>
      </xdr:nvSpPr>
      <xdr:spPr>
        <a:xfrm>
          <a:off x="9450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28448</xdr:rowOff>
    </xdr:from>
    <xdr:to>
      <xdr:col>45</xdr:col>
      <xdr:colOff>177800</xdr:colOff>
      <xdr:row>33</xdr:row>
      <xdr:rowOff>44450</xdr:rowOff>
    </xdr:to>
    <xdr:cxnSp macro="">
      <xdr:nvCxnSpPr>
        <xdr:cNvPr id="298" name="直線コネクタ 297"/>
        <xdr:cNvCxnSpPr/>
      </xdr:nvCxnSpPr>
      <xdr:spPr>
        <a:xfrm flipV="1">
          <a:off x="7861300" y="568629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9" name="フローチャート: 判断 298"/>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152671</xdr:rowOff>
    </xdr:from>
    <xdr:ext cx="378565" cy="259045"/>
    <xdr:sp macro="" textlink="">
      <xdr:nvSpPr>
        <xdr:cNvPr id="300" name="テキスト ボックス 299"/>
        <xdr:cNvSpPr txBox="1"/>
      </xdr:nvSpPr>
      <xdr:spPr>
        <a:xfrm>
          <a:off x="8561017" y="649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44450</xdr:rowOff>
    </xdr:from>
    <xdr:to>
      <xdr:col>41</xdr:col>
      <xdr:colOff>50800</xdr:colOff>
      <xdr:row>34</xdr:row>
      <xdr:rowOff>156464</xdr:rowOff>
    </xdr:to>
    <xdr:cxnSp macro="">
      <xdr:nvCxnSpPr>
        <xdr:cNvPr id="301" name="直線コネクタ 300"/>
        <xdr:cNvCxnSpPr/>
      </xdr:nvCxnSpPr>
      <xdr:spPr>
        <a:xfrm flipV="1">
          <a:off x="6972300" y="5702300"/>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2" name="フローチャート: 判断 301"/>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150004</xdr:rowOff>
    </xdr:from>
    <xdr:ext cx="378565" cy="259045"/>
    <xdr:sp macro="" textlink="">
      <xdr:nvSpPr>
        <xdr:cNvPr id="303" name="テキスト ボックス 302"/>
        <xdr:cNvSpPr txBox="1"/>
      </xdr:nvSpPr>
      <xdr:spPr>
        <a:xfrm>
          <a:off x="7672017" y="649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4" name="フローチャート: 判断 303"/>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161815</xdr:rowOff>
    </xdr:from>
    <xdr:ext cx="378565" cy="259045"/>
    <xdr:sp macro="" textlink="">
      <xdr:nvSpPr>
        <xdr:cNvPr id="305" name="テキスト ボックス 304"/>
        <xdr:cNvSpPr txBox="1"/>
      </xdr:nvSpPr>
      <xdr:spPr>
        <a:xfrm>
          <a:off x="6783017" y="65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101092</xdr:rowOff>
    </xdr:from>
    <xdr:to>
      <xdr:col>55</xdr:col>
      <xdr:colOff>50800</xdr:colOff>
      <xdr:row>35</xdr:row>
      <xdr:rowOff>31242</xdr:rowOff>
    </xdr:to>
    <xdr:sp macro="" textlink="">
      <xdr:nvSpPr>
        <xdr:cNvPr id="311" name="楕円 310"/>
        <xdr:cNvSpPr/>
      </xdr:nvSpPr>
      <xdr:spPr>
        <a:xfrm>
          <a:off x="10426700" y="593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123969</xdr:rowOff>
    </xdr:from>
    <xdr:ext cx="469744" cy="259045"/>
    <xdr:sp macro="" textlink="">
      <xdr:nvSpPr>
        <xdr:cNvPr id="312" name="労働費該当値テキスト"/>
        <xdr:cNvSpPr txBox="1"/>
      </xdr:nvSpPr>
      <xdr:spPr>
        <a:xfrm>
          <a:off x="10528300" y="578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102997</xdr:rowOff>
    </xdr:from>
    <xdr:to>
      <xdr:col>50</xdr:col>
      <xdr:colOff>165100</xdr:colOff>
      <xdr:row>34</xdr:row>
      <xdr:rowOff>33147</xdr:rowOff>
    </xdr:to>
    <xdr:sp macro="" textlink="">
      <xdr:nvSpPr>
        <xdr:cNvPr id="313" name="楕円 312"/>
        <xdr:cNvSpPr/>
      </xdr:nvSpPr>
      <xdr:spPr>
        <a:xfrm>
          <a:off x="9588500" y="576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49674</xdr:rowOff>
    </xdr:from>
    <xdr:ext cx="469744" cy="259045"/>
    <xdr:sp macro="" textlink="">
      <xdr:nvSpPr>
        <xdr:cNvPr id="314" name="テキスト ボックス 313"/>
        <xdr:cNvSpPr txBox="1"/>
      </xdr:nvSpPr>
      <xdr:spPr>
        <a:xfrm>
          <a:off x="9404428" y="553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149098</xdr:rowOff>
    </xdr:from>
    <xdr:to>
      <xdr:col>46</xdr:col>
      <xdr:colOff>38100</xdr:colOff>
      <xdr:row>33</xdr:row>
      <xdr:rowOff>79248</xdr:rowOff>
    </xdr:to>
    <xdr:sp macro="" textlink="">
      <xdr:nvSpPr>
        <xdr:cNvPr id="315" name="楕円 314"/>
        <xdr:cNvSpPr/>
      </xdr:nvSpPr>
      <xdr:spPr>
        <a:xfrm>
          <a:off x="8699500" y="563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95775</xdr:rowOff>
    </xdr:from>
    <xdr:ext cx="469744" cy="259045"/>
    <xdr:sp macro="" textlink="">
      <xdr:nvSpPr>
        <xdr:cNvPr id="316" name="テキスト ボックス 315"/>
        <xdr:cNvSpPr txBox="1"/>
      </xdr:nvSpPr>
      <xdr:spPr>
        <a:xfrm>
          <a:off x="8515428" y="541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165100</xdr:rowOff>
    </xdr:from>
    <xdr:to>
      <xdr:col>41</xdr:col>
      <xdr:colOff>101600</xdr:colOff>
      <xdr:row>33</xdr:row>
      <xdr:rowOff>95250</xdr:rowOff>
    </xdr:to>
    <xdr:sp macro="" textlink="">
      <xdr:nvSpPr>
        <xdr:cNvPr id="317" name="楕円 316"/>
        <xdr:cNvSpPr/>
      </xdr:nvSpPr>
      <xdr:spPr>
        <a:xfrm>
          <a:off x="78105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111777</xdr:rowOff>
    </xdr:from>
    <xdr:ext cx="469744" cy="259045"/>
    <xdr:sp macro="" textlink="">
      <xdr:nvSpPr>
        <xdr:cNvPr id="318" name="テキスト ボックス 317"/>
        <xdr:cNvSpPr txBox="1"/>
      </xdr:nvSpPr>
      <xdr:spPr>
        <a:xfrm>
          <a:off x="7626428"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105664</xdr:rowOff>
    </xdr:from>
    <xdr:to>
      <xdr:col>36</xdr:col>
      <xdr:colOff>165100</xdr:colOff>
      <xdr:row>35</xdr:row>
      <xdr:rowOff>35814</xdr:rowOff>
    </xdr:to>
    <xdr:sp macro="" textlink="">
      <xdr:nvSpPr>
        <xdr:cNvPr id="319" name="楕円 318"/>
        <xdr:cNvSpPr/>
      </xdr:nvSpPr>
      <xdr:spPr>
        <a:xfrm>
          <a:off x="6921500" y="59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52341</xdr:rowOff>
    </xdr:from>
    <xdr:ext cx="469744" cy="259045"/>
    <xdr:sp macro="" textlink="">
      <xdr:nvSpPr>
        <xdr:cNvPr id="320" name="テキスト ボックス 319"/>
        <xdr:cNvSpPr txBox="1"/>
      </xdr:nvSpPr>
      <xdr:spPr>
        <a:xfrm>
          <a:off x="6737428" y="571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4" name="直線コネクタ 343"/>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5"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6" name="直線コネクタ 345"/>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7" name="農林水産業費最大値テキスト"/>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8" name="直線コネクタ 347"/>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91922</xdr:rowOff>
    </xdr:from>
    <xdr:to>
      <xdr:col>55</xdr:col>
      <xdr:colOff>0</xdr:colOff>
      <xdr:row>54</xdr:row>
      <xdr:rowOff>123393</xdr:rowOff>
    </xdr:to>
    <xdr:cxnSp macro="">
      <xdr:nvCxnSpPr>
        <xdr:cNvPr id="349" name="直線コネクタ 348"/>
        <xdr:cNvCxnSpPr/>
      </xdr:nvCxnSpPr>
      <xdr:spPr>
        <a:xfrm flipV="1">
          <a:off x="9639300" y="9350222"/>
          <a:ext cx="8382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54068</xdr:rowOff>
    </xdr:from>
    <xdr:ext cx="469744" cy="259045"/>
    <xdr:sp macro="" textlink="">
      <xdr:nvSpPr>
        <xdr:cNvPr id="350" name="農林水産業費平均値テキスト"/>
        <xdr:cNvSpPr txBox="1"/>
      </xdr:nvSpPr>
      <xdr:spPr>
        <a:xfrm>
          <a:off x="10528300" y="9655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51" name="フローチャート: 判断 350"/>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63347</xdr:rowOff>
    </xdr:from>
    <xdr:to>
      <xdr:col>50</xdr:col>
      <xdr:colOff>114300</xdr:colOff>
      <xdr:row>54</xdr:row>
      <xdr:rowOff>123393</xdr:rowOff>
    </xdr:to>
    <xdr:cxnSp macro="">
      <xdr:nvCxnSpPr>
        <xdr:cNvPr id="352" name="直線コネクタ 351"/>
        <xdr:cNvCxnSpPr/>
      </xdr:nvCxnSpPr>
      <xdr:spPr>
        <a:xfrm>
          <a:off x="8750300" y="9321647"/>
          <a:ext cx="889000" cy="6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3" name="フローチャート: 判断 352"/>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21683</xdr:rowOff>
    </xdr:from>
    <xdr:ext cx="469744" cy="259045"/>
    <xdr:sp macro="" textlink="">
      <xdr:nvSpPr>
        <xdr:cNvPr id="354" name="テキスト ボックス 353"/>
        <xdr:cNvSpPr txBox="1"/>
      </xdr:nvSpPr>
      <xdr:spPr>
        <a:xfrm>
          <a:off x="9404428" y="979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63347</xdr:rowOff>
    </xdr:from>
    <xdr:to>
      <xdr:col>45</xdr:col>
      <xdr:colOff>177800</xdr:colOff>
      <xdr:row>55</xdr:row>
      <xdr:rowOff>67081</xdr:rowOff>
    </xdr:to>
    <xdr:cxnSp macro="">
      <xdr:nvCxnSpPr>
        <xdr:cNvPr id="355" name="直線コネクタ 354"/>
        <xdr:cNvCxnSpPr/>
      </xdr:nvCxnSpPr>
      <xdr:spPr>
        <a:xfrm flipV="1">
          <a:off x="7861300" y="9321647"/>
          <a:ext cx="889000" cy="17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6" name="フローチャート: 判断 355"/>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29227</xdr:rowOff>
    </xdr:from>
    <xdr:ext cx="469744" cy="259045"/>
    <xdr:sp macro="" textlink="">
      <xdr:nvSpPr>
        <xdr:cNvPr id="357" name="テキスト ボックス 356"/>
        <xdr:cNvSpPr txBox="1"/>
      </xdr:nvSpPr>
      <xdr:spPr>
        <a:xfrm>
          <a:off x="8515428"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51918</xdr:rowOff>
    </xdr:from>
    <xdr:to>
      <xdr:col>41</xdr:col>
      <xdr:colOff>50800</xdr:colOff>
      <xdr:row>55</xdr:row>
      <xdr:rowOff>67081</xdr:rowOff>
    </xdr:to>
    <xdr:cxnSp macro="">
      <xdr:nvCxnSpPr>
        <xdr:cNvPr id="358" name="直線コネクタ 357"/>
        <xdr:cNvCxnSpPr/>
      </xdr:nvCxnSpPr>
      <xdr:spPr>
        <a:xfrm>
          <a:off x="6972300" y="9481668"/>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9" name="フローチャート: 判断 358"/>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169359</xdr:rowOff>
    </xdr:from>
    <xdr:ext cx="469744" cy="259045"/>
    <xdr:sp macro="" textlink="">
      <xdr:nvSpPr>
        <xdr:cNvPr id="360" name="テキスト ボックス 359"/>
        <xdr:cNvSpPr txBox="1"/>
      </xdr:nvSpPr>
      <xdr:spPr>
        <a:xfrm>
          <a:off x="7626428" y="977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61" name="フローチャート: 判断 360"/>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20769</xdr:rowOff>
    </xdr:from>
    <xdr:ext cx="469744" cy="259045"/>
    <xdr:sp macro="" textlink="">
      <xdr:nvSpPr>
        <xdr:cNvPr id="362" name="テキスト ボックス 361"/>
        <xdr:cNvSpPr txBox="1"/>
      </xdr:nvSpPr>
      <xdr:spPr>
        <a:xfrm>
          <a:off x="6737428" y="979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41122</xdr:rowOff>
    </xdr:from>
    <xdr:to>
      <xdr:col>55</xdr:col>
      <xdr:colOff>50800</xdr:colOff>
      <xdr:row>54</xdr:row>
      <xdr:rowOff>142722</xdr:rowOff>
    </xdr:to>
    <xdr:sp macro="" textlink="">
      <xdr:nvSpPr>
        <xdr:cNvPr id="368" name="楕円 367"/>
        <xdr:cNvSpPr/>
      </xdr:nvSpPr>
      <xdr:spPr>
        <a:xfrm>
          <a:off x="10426700" y="929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63999</xdr:rowOff>
    </xdr:from>
    <xdr:ext cx="534377" cy="259045"/>
    <xdr:sp macro="" textlink="">
      <xdr:nvSpPr>
        <xdr:cNvPr id="369" name="農林水産業費該当値テキスト"/>
        <xdr:cNvSpPr txBox="1"/>
      </xdr:nvSpPr>
      <xdr:spPr>
        <a:xfrm>
          <a:off x="10528300" y="9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72593</xdr:rowOff>
    </xdr:from>
    <xdr:to>
      <xdr:col>50</xdr:col>
      <xdr:colOff>165100</xdr:colOff>
      <xdr:row>55</xdr:row>
      <xdr:rowOff>2743</xdr:rowOff>
    </xdr:to>
    <xdr:sp macro="" textlink="">
      <xdr:nvSpPr>
        <xdr:cNvPr id="370" name="楕円 369"/>
        <xdr:cNvSpPr/>
      </xdr:nvSpPr>
      <xdr:spPr>
        <a:xfrm>
          <a:off x="9588500" y="933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19270</xdr:rowOff>
    </xdr:from>
    <xdr:ext cx="534377" cy="259045"/>
    <xdr:sp macro="" textlink="">
      <xdr:nvSpPr>
        <xdr:cNvPr id="371" name="テキスト ボックス 370"/>
        <xdr:cNvSpPr txBox="1"/>
      </xdr:nvSpPr>
      <xdr:spPr>
        <a:xfrm>
          <a:off x="9372111" y="910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12547</xdr:rowOff>
    </xdr:from>
    <xdr:to>
      <xdr:col>46</xdr:col>
      <xdr:colOff>38100</xdr:colOff>
      <xdr:row>54</xdr:row>
      <xdr:rowOff>114147</xdr:rowOff>
    </xdr:to>
    <xdr:sp macro="" textlink="">
      <xdr:nvSpPr>
        <xdr:cNvPr id="372" name="楕円 371"/>
        <xdr:cNvSpPr/>
      </xdr:nvSpPr>
      <xdr:spPr>
        <a:xfrm>
          <a:off x="8699500" y="927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130674</xdr:rowOff>
    </xdr:from>
    <xdr:ext cx="534377" cy="259045"/>
    <xdr:sp macro="" textlink="">
      <xdr:nvSpPr>
        <xdr:cNvPr id="373" name="テキスト ボックス 372"/>
        <xdr:cNvSpPr txBox="1"/>
      </xdr:nvSpPr>
      <xdr:spPr>
        <a:xfrm>
          <a:off x="8483111" y="904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16281</xdr:rowOff>
    </xdr:from>
    <xdr:to>
      <xdr:col>41</xdr:col>
      <xdr:colOff>101600</xdr:colOff>
      <xdr:row>55</xdr:row>
      <xdr:rowOff>117881</xdr:rowOff>
    </xdr:to>
    <xdr:sp macro="" textlink="">
      <xdr:nvSpPr>
        <xdr:cNvPr id="374" name="楕円 373"/>
        <xdr:cNvSpPr/>
      </xdr:nvSpPr>
      <xdr:spPr>
        <a:xfrm>
          <a:off x="7810500" y="944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134408</xdr:rowOff>
    </xdr:from>
    <xdr:ext cx="469744" cy="259045"/>
    <xdr:sp macro="" textlink="">
      <xdr:nvSpPr>
        <xdr:cNvPr id="375" name="テキスト ボックス 374"/>
        <xdr:cNvSpPr txBox="1"/>
      </xdr:nvSpPr>
      <xdr:spPr>
        <a:xfrm>
          <a:off x="7626428" y="92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1118</xdr:rowOff>
    </xdr:from>
    <xdr:to>
      <xdr:col>36</xdr:col>
      <xdr:colOff>165100</xdr:colOff>
      <xdr:row>55</xdr:row>
      <xdr:rowOff>102718</xdr:rowOff>
    </xdr:to>
    <xdr:sp macro="" textlink="">
      <xdr:nvSpPr>
        <xdr:cNvPr id="376" name="楕円 375"/>
        <xdr:cNvSpPr/>
      </xdr:nvSpPr>
      <xdr:spPr>
        <a:xfrm>
          <a:off x="6921500" y="943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119245</xdr:rowOff>
    </xdr:from>
    <xdr:ext cx="469744" cy="259045"/>
    <xdr:sp macro="" textlink="">
      <xdr:nvSpPr>
        <xdr:cNvPr id="377" name="テキスト ボックス 376"/>
        <xdr:cNvSpPr txBox="1"/>
      </xdr:nvSpPr>
      <xdr:spPr>
        <a:xfrm>
          <a:off x="6737428" y="920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3" name="直線コネクタ 402"/>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4" name="商工費最小値テキスト"/>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5" name="直線コネクタ 404"/>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6" name="商工費最大値テキスト"/>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7" name="直線コネクタ 406"/>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93523</xdr:rowOff>
    </xdr:from>
    <xdr:to>
      <xdr:col>55</xdr:col>
      <xdr:colOff>0</xdr:colOff>
      <xdr:row>76</xdr:row>
      <xdr:rowOff>121510</xdr:rowOff>
    </xdr:to>
    <xdr:cxnSp macro="">
      <xdr:nvCxnSpPr>
        <xdr:cNvPr id="408" name="直線コネクタ 407"/>
        <xdr:cNvCxnSpPr/>
      </xdr:nvCxnSpPr>
      <xdr:spPr>
        <a:xfrm>
          <a:off x="9639300" y="13123723"/>
          <a:ext cx="838200" cy="2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146014</xdr:rowOff>
    </xdr:from>
    <xdr:ext cx="534377" cy="259045"/>
    <xdr:sp macro="" textlink="">
      <xdr:nvSpPr>
        <xdr:cNvPr id="409" name="商工費平均値テキスト"/>
        <xdr:cNvSpPr txBox="1"/>
      </xdr:nvSpPr>
      <xdr:spPr>
        <a:xfrm>
          <a:off x="10528300" y="1334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10" name="フローチャート: 判断 409"/>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93326</xdr:rowOff>
    </xdr:from>
    <xdr:to>
      <xdr:col>50</xdr:col>
      <xdr:colOff>114300</xdr:colOff>
      <xdr:row>76</xdr:row>
      <xdr:rowOff>93523</xdr:rowOff>
    </xdr:to>
    <xdr:cxnSp macro="">
      <xdr:nvCxnSpPr>
        <xdr:cNvPr id="411" name="直線コネクタ 410"/>
        <xdr:cNvCxnSpPr/>
      </xdr:nvCxnSpPr>
      <xdr:spPr>
        <a:xfrm>
          <a:off x="8750300" y="13123526"/>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2" name="フローチャート: 判断 411"/>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43781</xdr:rowOff>
    </xdr:from>
    <xdr:ext cx="534377" cy="259045"/>
    <xdr:sp macro="" textlink="">
      <xdr:nvSpPr>
        <xdr:cNvPr id="413" name="テキスト ボックス 412"/>
        <xdr:cNvSpPr txBox="1"/>
      </xdr:nvSpPr>
      <xdr:spPr>
        <a:xfrm>
          <a:off x="9372111" y="134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151930</xdr:rowOff>
    </xdr:from>
    <xdr:to>
      <xdr:col>45</xdr:col>
      <xdr:colOff>177800</xdr:colOff>
      <xdr:row>76</xdr:row>
      <xdr:rowOff>93326</xdr:rowOff>
    </xdr:to>
    <xdr:cxnSp macro="">
      <xdr:nvCxnSpPr>
        <xdr:cNvPr id="414" name="直線コネクタ 413"/>
        <xdr:cNvCxnSpPr/>
      </xdr:nvCxnSpPr>
      <xdr:spPr>
        <a:xfrm>
          <a:off x="7861300" y="13010680"/>
          <a:ext cx="889000" cy="11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5" name="フローチャート: 判断 414"/>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16708</xdr:rowOff>
    </xdr:from>
    <xdr:ext cx="534377" cy="259045"/>
    <xdr:sp macro="" textlink="">
      <xdr:nvSpPr>
        <xdr:cNvPr id="416" name="テキスト ボックス 415"/>
        <xdr:cNvSpPr txBox="1"/>
      </xdr:nvSpPr>
      <xdr:spPr>
        <a:xfrm>
          <a:off x="8483111" y="133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151930</xdr:rowOff>
    </xdr:from>
    <xdr:to>
      <xdr:col>41</xdr:col>
      <xdr:colOff>50800</xdr:colOff>
      <xdr:row>76</xdr:row>
      <xdr:rowOff>134736</xdr:rowOff>
    </xdr:to>
    <xdr:cxnSp macro="">
      <xdr:nvCxnSpPr>
        <xdr:cNvPr id="417" name="直線コネクタ 416"/>
        <xdr:cNvCxnSpPr/>
      </xdr:nvCxnSpPr>
      <xdr:spPr>
        <a:xfrm flipV="1">
          <a:off x="6972300" y="13010680"/>
          <a:ext cx="889000" cy="15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8" name="フローチャート: 判断 417"/>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161641</xdr:rowOff>
    </xdr:from>
    <xdr:ext cx="534377" cy="259045"/>
    <xdr:sp macro="" textlink="">
      <xdr:nvSpPr>
        <xdr:cNvPr id="419" name="テキスト ボックス 418"/>
        <xdr:cNvSpPr txBox="1"/>
      </xdr:nvSpPr>
      <xdr:spPr>
        <a:xfrm>
          <a:off x="7594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20" name="フローチャート: 判断 419"/>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130861</xdr:rowOff>
    </xdr:from>
    <xdr:ext cx="534377" cy="259045"/>
    <xdr:sp macro="" textlink="">
      <xdr:nvSpPr>
        <xdr:cNvPr id="421" name="テキスト ボックス 420"/>
        <xdr:cNvSpPr txBox="1"/>
      </xdr:nvSpPr>
      <xdr:spPr>
        <a:xfrm>
          <a:off x="6705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70710</xdr:rowOff>
    </xdr:from>
    <xdr:to>
      <xdr:col>55</xdr:col>
      <xdr:colOff>50800</xdr:colOff>
      <xdr:row>77</xdr:row>
      <xdr:rowOff>860</xdr:rowOff>
    </xdr:to>
    <xdr:sp macro="" textlink="">
      <xdr:nvSpPr>
        <xdr:cNvPr id="427" name="楕円 426"/>
        <xdr:cNvSpPr/>
      </xdr:nvSpPr>
      <xdr:spPr>
        <a:xfrm>
          <a:off x="10426700" y="131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93587</xdr:rowOff>
    </xdr:from>
    <xdr:ext cx="534377" cy="259045"/>
    <xdr:sp macro="" textlink="">
      <xdr:nvSpPr>
        <xdr:cNvPr id="428" name="商工費該当値テキスト"/>
        <xdr:cNvSpPr txBox="1"/>
      </xdr:nvSpPr>
      <xdr:spPr>
        <a:xfrm>
          <a:off x="10528300" y="1295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42723</xdr:rowOff>
    </xdr:from>
    <xdr:to>
      <xdr:col>50</xdr:col>
      <xdr:colOff>165100</xdr:colOff>
      <xdr:row>76</xdr:row>
      <xdr:rowOff>144323</xdr:rowOff>
    </xdr:to>
    <xdr:sp macro="" textlink="">
      <xdr:nvSpPr>
        <xdr:cNvPr id="429" name="楕円 428"/>
        <xdr:cNvSpPr/>
      </xdr:nvSpPr>
      <xdr:spPr>
        <a:xfrm>
          <a:off x="9588500" y="1307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160850</xdr:rowOff>
    </xdr:from>
    <xdr:ext cx="534377" cy="259045"/>
    <xdr:sp macro="" textlink="">
      <xdr:nvSpPr>
        <xdr:cNvPr id="430" name="テキスト ボックス 429"/>
        <xdr:cNvSpPr txBox="1"/>
      </xdr:nvSpPr>
      <xdr:spPr>
        <a:xfrm>
          <a:off x="9372111" y="1284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42526</xdr:rowOff>
    </xdr:from>
    <xdr:to>
      <xdr:col>46</xdr:col>
      <xdr:colOff>38100</xdr:colOff>
      <xdr:row>76</xdr:row>
      <xdr:rowOff>144126</xdr:rowOff>
    </xdr:to>
    <xdr:sp macro="" textlink="">
      <xdr:nvSpPr>
        <xdr:cNvPr id="431" name="楕円 430"/>
        <xdr:cNvSpPr/>
      </xdr:nvSpPr>
      <xdr:spPr>
        <a:xfrm>
          <a:off x="8699500" y="130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160654</xdr:rowOff>
    </xdr:from>
    <xdr:ext cx="534377" cy="259045"/>
    <xdr:sp macro="" textlink="">
      <xdr:nvSpPr>
        <xdr:cNvPr id="432" name="テキスト ボックス 431"/>
        <xdr:cNvSpPr txBox="1"/>
      </xdr:nvSpPr>
      <xdr:spPr>
        <a:xfrm>
          <a:off x="8483111" y="1284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101130</xdr:rowOff>
    </xdr:from>
    <xdr:to>
      <xdr:col>41</xdr:col>
      <xdr:colOff>101600</xdr:colOff>
      <xdr:row>76</xdr:row>
      <xdr:rowOff>31280</xdr:rowOff>
    </xdr:to>
    <xdr:sp macro="" textlink="">
      <xdr:nvSpPr>
        <xdr:cNvPr id="433" name="楕円 432"/>
        <xdr:cNvSpPr/>
      </xdr:nvSpPr>
      <xdr:spPr>
        <a:xfrm>
          <a:off x="7810500" y="129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47807</xdr:rowOff>
    </xdr:from>
    <xdr:ext cx="534377" cy="259045"/>
    <xdr:sp macro="" textlink="">
      <xdr:nvSpPr>
        <xdr:cNvPr id="434" name="テキスト ボックス 433"/>
        <xdr:cNvSpPr txBox="1"/>
      </xdr:nvSpPr>
      <xdr:spPr>
        <a:xfrm>
          <a:off x="7594111" y="127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83936</xdr:rowOff>
    </xdr:from>
    <xdr:to>
      <xdr:col>36</xdr:col>
      <xdr:colOff>165100</xdr:colOff>
      <xdr:row>77</xdr:row>
      <xdr:rowOff>14086</xdr:rowOff>
    </xdr:to>
    <xdr:sp macro="" textlink="">
      <xdr:nvSpPr>
        <xdr:cNvPr id="435" name="楕円 434"/>
        <xdr:cNvSpPr/>
      </xdr:nvSpPr>
      <xdr:spPr>
        <a:xfrm>
          <a:off x="6921500" y="131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30613</xdr:rowOff>
    </xdr:from>
    <xdr:ext cx="534377" cy="259045"/>
    <xdr:sp macro="" textlink="">
      <xdr:nvSpPr>
        <xdr:cNvPr id="436" name="テキスト ボックス 435"/>
        <xdr:cNvSpPr txBox="1"/>
      </xdr:nvSpPr>
      <xdr:spPr>
        <a:xfrm>
          <a:off x="6705111" y="1288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9" name="直線コネクタ 458"/>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60" name="土木費最小値テキスト"/>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61" name="直線コネクタ 460"/>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2" name="土木費最大値テキスト"/>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3" name="直線コネクタ 462"/>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143861</xdr:rowOff>
    </xdr:from>
    <xdr:to>
      <xdr:col>55</xdr:col>
      <xdr:colOff>0</xdr:colOff>
      <xdr:row>94</xdr:row>
      <xdr:rowOff>3705</xdr:rowOff>
    </xdr:to>
    <xdr:cxnSp macro="">
      <xdr:nvCxnSpPr>
        <xdr:cNvPr id="464" name="直線コネクタ 463"/>
        <xdr:cNvCxnSpPr/>
      </xdr:nvCxnSpPr>
      <xdr:spPr>
        <a:xfrm>
          <a:off x="9639300" y="16088711"/>
          <a:ext cx="838200" cy="3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42981</xdr:rowOff>
    </xdr:from>
    <xdr:ext cx="534377" cy="259045"/>
    <xdr:sp macro="" textlink="">
      <xdr:nvSpPr>
        <xdr:cNvPr id="465" name="土木費平均値テキスト"/>
        <xdr:cNvSpPr txBox="1"/>
      </xdr:nvSpPr>
      <xdr:spPr>
        <a:xfrm>
          <a:off x="10528300" y="1633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6" name="フローチャート: 判断 465"/>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116405</xdr:rowOff>
    </xdr:from>
    <xdr:to>
      <xdr:col>50</xdr:col>
      <xdr:colOff>114300</xdr:colOff>
      <xdr:row>93</xdr:row>
      <xdr:rowOff>143861</xdr:rowOff>
    </xdr:to>
    <xdr:cxnSp macro="">
      <xdr:nvCxnSpPr>
        <xdr:cNvPr id="467" name="直線コネクタ 466"/>
        <xdr:cNvCxnSpPr/>
      </xdr:nvCxnSpPr>
      <xdr:spPr>
        <a:xfrm>
          <a:off x="8750300" y="15889805"/>
          <a:ext cx="889000" cy="19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8" name="フローチャート: 判断 467"/>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139588</xdr:rowOff>
    </xdr:from>
    <xdr:ext cx="534377" cy="259045"/>
    <xdr:sp macro="" textlink="">
      <xdr:nvSpPr>
        <xdr:cNvPr id="469" name="テキスト ボックス 468"/>
        <xdr:cNvSpPr txBox="1"/>
      </xdr:nvSpPr>
      <xdr:spPr>
        <a:xfrm>
          <a:off x="9372111" y="1642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116405</xdr:rowOff>
    </xdr:from>
    <xdr:to>
      <xdr:col>45</xdr:col>
      <xdr:colOff>177800</xdr:colOff>
      <xdr:row>92</xdr:row>
      <xdr:rowOff>165371</xdr:rowOff>
    </xdr:to>
    <xdr:cxnSp macro="">
      <xdr:nvCxnSpPr>
        <xdr:cNvPr id="470" name="直線コネクタ 469"/>
        <xdr:cNvCxnSpPr/>
      </xdr:nvCxnSpPr>
      <xdr:spPr>
        <a:xfrm flipV="1">
          <a:off x="7861300" y="15889805"/>
          <a:ext cx="889000" cy="4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71" name="フローチャート: 判断 470"/>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169580</xdr:rowOff>
    </xdr:from>
    <xdr:ext cx="534377" cy="259045"/>
    <xdr:sp macro="" textlink="">
      <xdr:nvSpPr>
        <xdr:cNvPr id="472" name="テキスト ボックス 471"/>
        <xdr:cNvSpPr txBox="1"/>
      </xdr:nvSpPr>
      <xdr:spPr>
        <a:xfrm>
          <a:off x="8483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165371</xdr:rowOff>
    </xdr:from>
    <xdr:to>
      <xdr:col>41</xdr:col>
      <xdr:colOff>50800</xdr:colOff>
      <xdr:row>95</xdr:row>
      <xdr:rowOff>36326</xdr:rowOff>
    </xdr:to>
    <xdr:cxnSp macro="">
      <xdr:nvCxnSpPr>
        <xdr:cNvPr id="473" name="直線コネクタ 472"/>
        <xdr:cNvCxnSpPr/>
      </xdr:nvCxnSpPr>
      <xdr:spPr>
        <a:xfrm flipV="1">
          <a:off x="6972300" y="15938771"/>
          <a:ext cx="889000" cy="38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4" name="フローチャート: 判断 473"/>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124432</xdr:rowOff>
    </xdr:from>
    <xdr:ext cx="534377" cy="259045"/>
    <xdr:sp macro="" textlink="">
      <xdr:nvSpPr>
        <xdr:cNvPr id="475" name="テキスト ボックス 474"/>
        <xdr:cNvSpPr txBox="1"/>
      </xdr:nvSpPr>
      <xdr:spPr>
        <a:xfrm>
          <a:off x="7594111" y="1641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6" name="フローチャート: 判断 475"/>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155750</xdr:rowOff>
    </xdr:from>
    <xdr:ext cx="534377" cy="259045"/>
    <xdr:sp macro="" textlink="">
      <xdr:nvSpPr>
        <xdr:cNvPr id="477" name="テキスト ボックス 476"/>
        <xdr:cNvSpPr txBox="1"/>
      </xdr:nvSpPr>
      <xdr:spPr>
        <a:xfrm>
          <a:off x="6705111" y="1644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124355</xdr:rowOff>
    </xdr:from>
    <xdr:to>
      <xdr:col>55</xdr:col>
      <xdr:colOff>50800</xdr:colOff>
      <xdr:row>94</xdr:row>
      <xdr:rowOff>54505</xdr:rowOff>
    </xdr:to>
    <xdr:sp macro="" textlink="">
      <xdr:nvSpPr>
        <xdr:cNvPr id="483" name="楕円 482"/>
        <xdr:cNvSpPr/>
      </xdr:nvSpPr>
      <xdr:spPr>
        <a:xfrm>
          <a:off x="10426700" y="1606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147232</xdr:rowOff>
    </xdr:from>
    <xdr:ext cx="534377" cy="259045"/>
    <xdr:sp macro="" textlink="">
      <xdr:nvSpPr>
        <xdr:cNvPr id="484" name="土木費該当値テキスト"/>
        <xdr:cNvSpPr txBox="1"/>
      </xdr:nvSpPr>
      <xdr:spPr>
        <a:xfrm>
          <a:off x="10528300" y="1592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93061</xdr:rowOff>
    </xdr:from>
    <xdr:to>
      <xdr:col>50</xdr:col>
      <xdr:colOff>165100</xdr:colOff>
      <xdr:row>94</xdr:row>
      <xdr:rowOff>23211</xdr:rowOff>
    </xdr:to>
    <xdr:sp macro="" textlink="">
      <xdr:nvSpPr>
        <xdr:cNvPr id="485" name="楕円 484"/>
        <xdr:cNvSpPr/>
      </xdr:nvSpPr>
      <xdr:spPr>
        <a:xfrm>
          <a:off x="9588500" y="1603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39738</xdr:rowOff>
    </xdr:from>
    <xdr:ext cx="534377" cy="259045"/>
    <xdr:sp macro="" textlink="">
      <xdr:nvSpPr>
        <xdr:cNvPr id="486" name="テキスト ボックス 485"/>
        <xdr:cNvSpPr txBox="1"/>
      </xdr:nvSpPr>
      <xdr:spPr>
        <a:xfrm>
          <a:off x="9372111" y="1581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65605</xdr:rowOff>
    </xdr:from>
    <xdr:to>
      <xdr:col>46</xdr:col>
      <xdr:colOff>38100</xdr:colOff>
      <xdr:row>92</xdr:row>
      <xdr:rowOff>167205</xdr:rowOff>
    </xdr:to>
    <xdr:sp macro="" textlink="">
      <xdr:nvSpPr>
        <xdr:cNvPr id="487" name="楕円 486"/>
        <xdr:cNvSpPr/>
      </xdr:nvSpPr>
      <xdr:spPr>
        <a:xfrm>
          <a:off x="8699500" y="158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12282</xdr:rowOff>
    </xdr:from>
    <xdr:ext cx="534377" cy="259045"/>
    <xdr:sp macro="" textlink="">
      <xdr:nvSpPr>
        <xdr:cNvPr id="488" name="テキスト ボックス 487"/>
        <xdr:cNvSpPr txBox="1"/>
      </xdr:nvSpPr>
      <xdr:spPr>
        <a:xfrm>
          <a:off x="8483111" y="1561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114571</xdr:rowOff>
    </xdr:from>
    <xdr:to>
      <xdr:col>41</xdr:col>
      <xdr:colOff>101600</xdr:colOff>
      <xdr:row>93</xdr:row>
      <xdr:rowOff>44721</xdr:rowOff>
    </xdr:to>
    <xdr:sp macro="" textlink="">
      <xdr:nvSpPr>
        <xdr:cNvPr id="489" name="楕円 488"/>
        <xdr:cNvSpPr/>
      </xdr:nvSpPr>
      <xdr:spPr>
        <a:xfrm>
          <a:off x="7810500" y="1588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61248</xdr:rowOff>
    </xdr:from>
    <xdr:ext cx="534377" cy="259045"/>
    <xdr:sp macro="" textlink="">
      <xdr:nvSpPr>
        <xdr:cNvPr id="490" name="テキスト ボックス 489"/>
        <xdr:cNvSpPr txBox="1"/>
      </xdr:nvSpPr>
      <xdr:spPr>
        <a:xfrm>
          <a:off x="7594111" y="1566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156976</xdr:rowOff>
    </xdr:from>
    <xdr:to>
      <xdr:col>36</xdr:col>
      <xdr:colOff>165100</xdr:colOff>
      <xdr:row>95</xdr:row>
      <xdr:rowOff>87126</xdr:rowOff>
    </xdr:to>
    <xdr:sp macro="" textlink="">
      <xdr:nvSpPr>
        <xdr:cNvPr id="491" name="楕円 490"/>
        <xdr:cNvSpPr/>
      </xdr:nvSpPr>
      <xdr:spPr>
        <a:xfrm>
          <a:off x="6921500" y="1627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103653</xdr:rowOff>
    </xdr:from>
    <xdr:ext cx="534377" cy="259045"/>
    <xdr:sp macro="" textlink="">
      <xdr:nvSpPr>
        <xdr:cNvPr id="492" name="テキスト ボックス 491"/>
        <xdr:cNvSpPr txBox="1"/>
      </xdr:nvSpPr>
      <xdr:spPr>
        <a:xfrm>
          <a:off x="6705111" y="1604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9" name="直線コネクタ 518"/>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20" name="消防費最小値テキスト"/>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21" name="直線コネクタ 520"/>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2" name="消防費最大値テキスト"/>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3" name="直線コネクタ 522"/>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154940</xdr:rowOff>
    </xdr:from>
    <xdr:to>
      <xdr:col>85</xdr:col>
      <xdr:colOff>127000</xdr:colOff>
      <xdr:row>36</xdr:row>
      <xdr:rowOff>6023</xdr:rowOff>
    </xdr:to>
    <xdr:cxnSp macro="">
      <xdr:nvCxnSpPr>
        <xdr:cNvPr id="524" name="直線コネクタ 523"/>
        <xdr:cNvCxnSpPr/>
      </xdr:nvCxnSpPr>
      <xdr:spPr>
        <a:xfrm>
          <a:off x="15481300" y="6155690"/>
          <a:ext cx="838200" cy="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102161</xdr:rowOff>
    </xdr:from>
    <xdr:ext cx="534377" cy="259045"/>
    <xdr:sp macro="" textlink="">
      <xdr:nvSpPr>
        <xdr:cNvPr id="525" name="消防費平均値テキスト"/>
        <xdr:cNvSpPr txBox="1"/>
      </xdr:nvSpPr>
      <xdr:spPr>
        <a:xfrm>
          <a:off x="16370300" y="6274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6" name="フローチャート: 判断 525"/>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154940</xdr:rowOff>
    </xdr:from>
    <xdr:to>
      <xdr:col>81</xdr:col>
      <xdr:colOff>50800</xdr:colOff>
      <xdr:row>37</xdr:row>
      <xdr:rowOff>123480</xdr:rowOff>
    </xdr:to>
    <xdr:cxnSp macro="">
      <xdr:nvCxnSpPr>
        <xdr:cNvPr id="527" name="直線コネクタ 526"/>
        <xdr:cNvCxnSpPr/>
      </xdr:nvCxnSpPr>
      <xdr:spPr>
        <a:xfrm flipV="1">
          <a:off x="14592300" y="6155690"/>
          <a:ext cx="889000" cy="31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8" name="フローチャート: 判断 527"/>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118055</xdr:rowOff>
    </xdr:from>
    <xdr:ext cx="534377" cy="259045"/>
    <xdr:sp macro="" textlink="">
      <xdr:nvSpPr>
        <xdr:cNvPr id="529" name="テキスト ボックス 528"/>
        <xdr:cNvSpPr txBox="1"/>
      </xdr:nvSpPr>
      <xdr:spPr>
        <a:xfrm>
          <a:off x="15214111" y="646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56424</xdr:rowOff>
    </xdr:from>
    <xdr:to>
      <xdr:col>76</xdr:col>
      <xdr:colOff>114300</xdr:colOff>
      <xdr:row>37</xdr:row>
      <xdr:rowOff>123480</xdr:rowOff>
    </xdr:to>
    <xdr:cxnSp macro="">
      <xdr:nvCxnSpPr>
        <xdr:cNvPr id="530" name="直線コネクタ 529"/>
        <xdr:cNvCxnSpPr/>
      </xdr:nvCxnSpPr>
      <xdr:spPr>
        <a:xfrm>
          <a:off x="13703300" y="6400074"/>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31" name="フローチャート: 判断 530"/>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2" name="テキスト ボックス 531"/>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56424</xdr:rowOff>
    </xdr:from>
    <xdr:to>
      <xdr:col>71</xdr:col>
      <xdr:colOff>177800</xdr:colOff>
      <xdr:row>37</xdr:row>
      <xdr:rowOff>75366</xdr:rowOff>
    </xdr:to>
    <xdr:cxnSp macro="">
      <xdr:nvCxnSpPr>
        <xdr:cNvPr id="533" name="直線コネクタ 532"/>
        <xdr:cNvCxnSpPr/>
      </xdr:nvCxnSpPr>
      <xdr:spPr>
        <a:xfrm flipV="1">
          <a:off x="12814300" y="6400074"/>
          <a:ext cx="8890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4" name="フローチャート: 判断 533"/>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109128</xdr:rowOff>
    </xdr:from>
    <xdr:ext cx="534377" cy="259045"/>
    <xdr:sp macro="" textlink="">
      <xdr:nvSpPr>
        <xdr:cNvPr id="535" name="テキスト ボックス 534"/>
        <xdr:cNvSpPr txBox="1"/>
      </xdr:nvSpPr>
      <xdr:spPr>
        <a:xfrm>
          <a:off x="13436111" y="64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6" name="フローチャート: 判断 535"/>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125457</xdr:rowOff>
    </xdr:from>
    <xdr:ext cx="534377" cy="259045"/>
    <xdr:sp macro="" textlink="">
      <xdr:nvSpPr>
        <xdr:cNvPr id="537" name="テキスト ボックス 536"/>
        <xdr:cNvSpPr txBox="1"/>
      </xdr:nvSpPr>
      <xdr:spPr>
        <a:xfrm>
          <a:off x="12547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126673</xdr:rowOff>
    </xdr:from>
    <xdr:to>
      <xdr:col>85</xdr:col>
      <xdr:colOff>177800</xdr:colOff>
      <xdr:row>36</xdr:row>
      <xdr:rowOff>56823</xdr:rowOff>
    </xdr:to>
    <xdr:sp macro="" textlink="">
      <xdr:nvSpPr>
        <xdr:cNvPr id="543" name="楕円 542"/>
        <xdr:cNvSpPr/>
      </xdr:nvSpPr>
      <xdr:spPr>
        <a:xfrm>
          <a:off x="16268700" y="612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149550</xdr:rowOff>
    </xdr:from>
    <xdr:ext cx="534377" cy="259045"/>
    <xdr:sp macro="" textlink="">
      <xdr:nvSpPr>
        <xdr:cNvPr id="544" name="消防費該当値テキスト"/>
        <xdr:cNvSpPr txBox="1"/>
      </xdr:nvSpPr>
      <xdr:spPr>
        <a:xfrm>
          <a:off x="16370300" y="597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104140</xdr:rowOff>
    </xdr:from>
    <xdr:to>
      <xdr:col>81</xdr:col>
      <xdr:colOff>101600</xdr:colOff>
      <xdr:row>36</xdr:row>
      <xdr:rowOff>34290</xdr:rowOff>
    </xdr:to>
    <xdr:sp macro="" textlink="">
      <xdr:nvSpPr>
        <xdr:cNvPr id="545" name="楕円 544"/>
        <xdr:cNvSpPr/>
      </xdr:nvSpPr>
      <xdr:spPr>
        <a:xfrm>
          <a:off x="15430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50817</xdr:rowOff>
    </xdr:from>
    <xdr:ext cx="534377" cy="259045"/>
    <xdr:sp macro="" textlink="">
      <xdr:nvSpPr>
        <xdr:cNvPr id="546" name="テキスト ボックス 545"/>
        <xdr:cNvSpPr txBox="1"/>
      </xdr:nvSpPr>
      <xdr:spPr>
        <a:xfrm>
          <a:off x="15214111" y="58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72680</xdr:rowOff>
    </xdr:from>
    <xdr:to>
      <xdr:col>76</xdr:col>
      <xdr:colOff>165100</xdr:colOff>
      <xdr:row>38</xdr:row>
      <xdr:rowOff>2831</xdr:rowOff>
    </xdr:to>
    <xdr:sp macro="" textlink="">
      <xdr:nvSpPr>
        <xdr:cNvPr id="547" name="楕円 546"/>
        <xdr:cNvSpPr/>
      </xdr:nvSpPr>
      <xdr:spPr>
        <a:xfrm>
          <a:off x="14541500" y="64163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165407</xdr:rowOff>
    </xdr:from>
    <xdr:ext cx="534377" cy="259045"/>
    <xdr:sp macro="" textlink="">
      <xdr:nvSpPr>
        <xdr:cNvPr id="548" name="テキスト ボックス 547"/>
        <xdr:cNvSpPr txBox="1"/>
      </xdr:nvSpPr>
      <xdr:spPr>
        <a:xfrm>
          <a:off x="14325111" y="650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5624</xdr:rowOff>
    </xdr:from>
    <xdr:to>
      <xdr:col>72</xdr:col>
      <xdr:colOff>38100</xdr:colOff>
      <xdr:row>37</xdr:row>
      <xdr:rowOff>107224</xdr:rowOff>
    </xdr:to>
    <xdr:sp macro="" textlink="">
      <xdr:nvSpPr>
        <xdr:cNvPr id="549" name="楕円 548"/>
        <xdr:cNvSpPr/>
      </xdr:nvSpPr>
      <xdr:spPr>
        <a:xfrm>
          <a:off x="13652500" y="634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123751</xdr:rowOff>
    </xdr:from>
    <xdr:ext cx="534377" cy="259045"/>
    <xdr:sp macro="" textlink="">
      <xdr:nvSpPr>
        <xdr:cNvPr id="550" name="テキスト ボックス 549"/>
        <xdr:cNvSpPr txBox="1"/>
      </xdr:nvSpPr>
      <xdr:spPr>
        <a:xfrm>
          <a:off x="13436111" y="61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24566</xdr:rowOff>
    </xdr:from>
    <xdr:to>
      <xdr:col>67</xdr:col>
      <xdr:colOff>101600</xdr:colOff>
      <xdr:row>37</xdr:row>
      <xdr:rowOff>126166</xdr:rowOff>
    </xdr:to>
    <xdr:sp macro="" textlink="">
      <xdr:nvSpPr>
        <xdr:cNvPr id="551" name="楕円 550"/>
        <xdr:cNvSpPr/>
      </xdr:nvSpPr>
      <xdr:spPr>
        <a:xfrm>
          <a:off x="12763500" y="636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142693</xdr:rowOff>
    </xdr:from>
    <xdr:ext cx="534377" cy="259045"/>
    <xdr:sp macro="" textlink="">
      <xdr:nvSpPr>
        <xdr:cNvPr id="552" name="テキスト ボックス 551"/>
        <xdr:cNvSpPr txBox="1"/>
      </xdr:nvSpPr>
      <xdr:spPr>
        <a:xfrm>
          <a:off x="12547111" y="61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5" name="直線コネクタ 574"/>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6" name="教育費最小値テキスト"/>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7" name="直線コネクタ 576"/>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8" name="教育費最大値テキスト"/>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9" name="直線コネクタ 578"/>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12187</xdr:rowOff>
    </xdr:from>
    <xdr:to>
      <xdr:col>85</xdr:col>
      <xdr:colOff>127000</xdr:colOff>
      <xdr:row>54</xdr:row>
      <xdr:rowOff>134854</xdr:rowOff>
    </xdr:to>
    <xdr:cxnSp macro="">
      <xdr:nvCxnSpPr>
        <xdr:cNvPr id="580" name="直線コネクタ 579"/>
        <xdr:cNvCxnSpPr/>
      </xdr:nvCxnSpPr>
      <xdr:spPr>
        <a:xfrm flipV="1">
          <a:off x="15481300" y="9270487"/>
          <a:ext cx="838200" cy="12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79740</xdr:rowOff>
    </xdr:from>
    <xdr:ext cx="534377" cy="259045"/>
    <xdr:sp macro="" textlink="">
      <xdr:nvSpPr>
        <xdr:cNvPr id="581" name="教育費平均値テキスト"/>
        <xdr:cNvSpPr txBox="1"/>
      </xdr:nvSpPr>
      <xdr:spPr>
        <a:xfrm>
          <a:off x="16370300" y="9338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2" name="フローチャート: 判断 581"/>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13078</xdr:rowOff>
    </xdr:from>
    <xdr:to>
      <xdr:col>81</xdr:col>
      <xdr:colOff>50800</xdr:colOff>
      <xdr:row>54</xdr:row>
      <xdr:rowOff>134854</xdr:rowOff>
    </xdr:to>
    <xdr:cxnSp macro="">
      <xdr:nvCxnSpPr>
        <xdr:cNvPr id="583" name="直線コネクタ 582"/>
        <xdr:cNvCxnSpPr/>
      </xdr:nvCxnSpPr>
      <xdr:spPr>
        <a:xfrm>
          <a:off x="14592300" y="9271378"/>
          <a:ext cx="889000" cy="12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4" name="フローチャート: 判断 583"/>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55463</xdr:rowOff>
    </xdr:from>
    <xdr:ext cx="534377" cy="259045"/>
    <xdr:sp macro="" textlink="">
      <xdr:nvSpPr>
        <xdr:cNvPr id="585" name="テキスト ボックス 584"/>
        <xdr:cNvSpPr txBox="1"/>
      </xdr:nvSpPr>
      <xdr:spPr>
        <a:xfrm>
          <a:off x="15214111" y="94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13078</xdr:rowOff>
    </xdr:from>
    <xdr:to>
      <xdr:col>76</xdr:col>
      <xdr:colOff>114300</xdr:colOff>
      <xdr:row>54</xdr:row>
      <xdr:rowOff>71646</xdr:rowOff>
    </xdr:to>
    <xdr:cxnSp macro="">
      <xdr:nvCxnSpPr>
        <xdr:cNvPr id="586" name="直線コネクタ 585"/>
        <xdr:cNvCxnSpPr/>
      </xdr:nvCxnSpPr>
      <xdr:spPr>
        <a:xfrm flipV="1">
          <a:off x="13703300" y="9271378"/>
          <a:ext cx="889000" cy="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7" name="フローチャート: 判断 586"/>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90895</xdr:rowOff>
    </xdr:from>
    <xdr:ext cx="534377" cy="259045"/>
    <xdr:sp macro="" textlink="">
      <xdr:nvSpPr>
        <xdr:cNvPr id="588" name="テキスト ボックス 587"/>
        <xdr:cNvSpPr txBox="1"/>
      </xdr:nvSpPr>
      <xdr:spPr>
        <a:xfrm>
          <a:off x="14325111" y="95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71646</xdr:rowOff>
    </xdr:from>
    <xdr:to>
      <xdr:col>71</xdr:col>
      <xdr:colOff>177800</xdr:colOff>
      <xdr:row>55</xdr:row>
      <xdr:rowOff>105479</xdr:rowOff>
    </xdr:to>
    <xdr:cxnSp macro="">
      <xdr:nvCxnSpPr>
        <xdr:cNvPr id="589" name="直線コネクタ 588"/>
        <xdr:cNvCxnSpPr/>
      </xdr:nvCxnSpPr>
      <xdr:spPr>
        <a:xfrm flipV="1">
          <a:off x="12814300" y="9329946"/>
          <a:ext cx="889000" cy="20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90" name="フローチャート: 判断 589"/>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46867</xdr:rowOff>
    </xdr:from>
    <xdr:ext cx="534377" cy="259045"/>
    <xdr:sp macro="" textlink="">
      <xdr:nvSpPr>
        <xdr:cNvPr id="591" name="テキスト ボックス 590"/>
        <xdr:cNvSpPr txBox="1"/>
      </xdr:nvSpPr>
      <xdr:spPr>
        <a:xfrm>
          <a:off x="13436111" y="94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2" name="フローチャート: 判断 591"/>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3" name="テキスト ボックス 592"/>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132837</xdr:rowOff>
    </xdr:from>
    <xdr:to>
      <xdr:col>85</xdr:col>
      <xdr:colOff>177800</xdr:colOff>
      <xdr:row>54</xdr:row>
      <xdr:rowOff>62987</xdr:rowOff>
    </xdr:to>
    <xdr:sp macro="" textlink="">
      <xdr:nvSpPr>
        <xdr:cNvPr id="599" name="楕円 598"/>
        <xdr:cNvSpPr/>
      </xdr:nvSpPr>
      <xdr:spPr>
        <a:xfrm>
          <a:off x="16268700" y="921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155714</xdr:rowOff>
    </xdr:from>
    <xdr:ext cx="534377" cy="259045"/>
    <xdr:sp macro="" textlink="">
      <xdr:nvSpPr>
        <xdr:cNvPr id="600" name="教育費該当値テキスト"/>
        <xdr:cNvSpPr txBox="1"/>
      </xdr:nvSpPr>
      <xdr:spPr>
        <a:xfrm>
          <a:off x="16370300" y="907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84054</xdr:rowOff>
    </xdr:from>
    <xdr:to>
      <xdr:col>81</xdr:col>
      <xdr:colOff>101600</xdr:colOff>
      <xdr:row>55</xdr:row>
      <xdr:rowOff>14204</xdr:rowOff>
    </xdr:to>
    <xdr:sp macro="" textlink="">
      <xdr:nvSpPr>
        <xdr:cNvPr id="601" name="楕円 600"/>
        <xdr:cNvSpPr/>
      </xdr:nvSpPr>
      <xdr:spPr>
        <a:xfrm>
          <a:off x="15430500" y="934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30731</xdr:rowOff>
    </xdr:from>
    <xdr:ext cx="534377" cy="259045"/>
    <xdr:sp macro="" textlink="">
      <xdr:nvSpPr>
        <xdr:cNvPr id="602" name="テキスト ボックス 601"/>
        <xdr:cNvSpPr txBox="1"/>
      </xdr:nvSpPr>
      <xdr:spPr>
        <a:xfrm>
          <a:off x="15214111" y="911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133728</xdr:rowOff>
    </xdr:from>
    <xdr:to>
      <xdr:col>76</xdr:col>
      <xdr:colOff>165100</xdr:colOff>
      <xdr:row>54</xdr:row>
      <xdr:rowOff>63878</xdr:rowOff>
    </xdr:to>
    <xdr:sp macro="" textlink="">
      <xdr:nvSpPr>
        <xdr:cNvPr id="603" name="楕円 602"/>
        <xdr:cNvSpPr/>
      </xdr:nvSpPr>
      <xdr:spPr>
        <a:xfrm>
          <a:off x="14541500" y="922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80405</xdr:rowOff>
    </xdr:from>
    <xdr:ext cx="534377" cy="259045"/>
    <xdr:sp macro="" textlink="">
      <xdr:nvSpPr>
        <xdr:cNvPr id="604" name="テキスト ボックス 603"/>
        <xdr:cNvSpPr txBox="1"/>
      </xdr:nvSpPr>
      <xdr:spPr>
        <a:xfrm>
          <a:off x="14325111" y="899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20846</xdr:rowOff>
    </xdr:from>
    <xdr:to>
      <xdr:col>72</xdr:col>
      <xdr:colOff>38100</xdr:colOff>
      <xdr:row>54</xdr:row>
      <xdr:rowOff>122446</xdr:rowOff>
    </xdr:to>
    <xdr:sp macro="" textlink="">
      <xdr:nvSpPr>
        <xdr:cNvPr id="605" name="楕円 604"/>
        <xdr:cNvSpPr/>
      </xdr:nvSpPr>
      <xdr:spPr>
        <a:xfrm>
          <a:off x="13652500" y="927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138973</xdr:rowOff>
    </xdr:from>
    <xdr:ext cx="534377" cy="259045"/>
    <xdr:sp macro="" textlink="">
      <xdr:nvSpPr>
        <xdr:cNvPr id="606" name="テキスト ボックス 605"/>
        <xdr:cNvSpPr txBox="1"/>
      </xdr:nvSpPr>
      <xdr:spPr>
        <a:xfrm>
          <a:off x="13436111" y="905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54679</xdr:rowOff>
    </xdr:from>
    <xdr:to>
      <xdr:col>67</xdr:col>
      <xdr:colOff>101600</xdr:colOff>
      <xdr:row>55</xdr:row>
      <xdr:rowOff>156279</xdr:rowOff>
    </xdr:to>
    <xdr:sp macro="" textlink="">
      <xdr:nvSpPr>
        <xdr:cNvPr id="607" name="楕円 606"/>
        <xdr:cNvSpPr/>
      </xdr:nvSpPr>
      <xdr:spPr>
        <a:xfrm>
          <a:off x="12763500" y="948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147406</xdr:rowOff>
    </xdr:from>
    <xdr:ext cx="534377" cy="259045"/>
    <xdr:sp macro="" textlink="">
      <xdr:nvSpPr>
        <xdr:cNvPr id="608" name="テキスト ボックス 607"/>
        <xdr:cNvSpPr txBox="1"/>
      </xdr:nvSpPr>
      <xdr:spPr>
        <a:xfrm>
          <a:off x="12547111" y="957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2" name="直線コネクタ 631"/>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5" name="災害復旧費最大値テキスト"/>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6" name="直線コネクタ 635"/>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5054</xdr:rowOff>
    </xdr:from>
    <xdr:to>
      <xdr:col>85</xdr:col>
      <xdr:colOff>127000</xdr:colOff>
      <xdr:row>79</xdr:row>
      <xdr:rowOff>864</xdr:rowOff>
    </xdr:to>
    <xdr:cxnSp macro="">
      <xdr:nvCxnSpPr>
        <xdr:cNvPr id="637" name="直線コネクタ 636"/>
        <xdr:cNvCxnSpPr/>
      </xdr:nvCxnSpPr>
      <xdr:spPr>
        <a:xfrm flipV="1">
          <a:off x="15481300" y="13206704"/>
          <a:ext cx="838200" cy="33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59250</xdr:rowOff>
    </xdr:from>
    <xdr:ext cx="469744" cy="259045"/>
    <xdr:sp macro="" textlink="">
      <xdr:nvSpPr>
        <xdr:cNvPr id="638" name="災害復旧費平均値テキスト"/>
        <xdr:cNvSpPr txBox="1"/>
      </xdr:nvSpPr>
      <xdr:spPr>
        <a:xfrm>
          <a:off x="16370300" y="13432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9" name="フローチャート: 判断 638"/>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149149</xdr:rowOff>
    </xdr:from>
    <xdr:to>
      <xdr:col>81</xdr:col>
      <xdr:colOff>50800</xdr:colOff>
      <xdr:row>79</xdr:row>
      <xdr:rowOff>864</xdr:rowOff>
    </xdr:to>
    <xdr:cxnSp macro="">
      <xdr:nvCxnSpPr>
        <xdr:cNvPr id="640" name="直線コネクタ 639"/>
        <xdr:cNvCxnSpPr/>
      </xdr:nvCxnSpPr>
      <xdr:spPr>
        <a:xfrm>
          <a:off x="14592300" y="13522249"/>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41" name="フローチャート: 判断 640"/>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2" name="テキスト ボックス 641"/>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149225</xdr:rowOff>
    </xdr:from>
    <xdr:to>
      <xdr:col>76</xdr:col>
      <xdr:colOff>114300</xdr:colOff>
      <xdr:row>78</xdr:row>
      <xdr:rowOff>149149</xdr:rowOff>
    </xdr:to>
    <xdr:cxnSp macro="">
      <xdr:nvCxnSpPr>
        <xdr:cNvPr id="643" name="直線コネクタ 642"/>
        <xdr:cNvCxnSpPr/>
      </xdr:nvCxnSpPr>
      <xdr:spPr>
        <a:xfrm>
          <a:off x="13703300" y="13179425"/>
          <a:ext cx="889000" cy="34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4" name="フローチャート: 判断 643"/>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5" name="テキスト ボックス 644"/>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149225</xdr:rowOff>
    </xdr:from>
    <xdr:to>
      <xdr:col>71</xdr:col>
      <xdr:colOff>177800</xdr:colOff>
      <xdr:row>78</xdr:row>
      <xdr:rowOff>38354</xdr:rowOff>
    </xdr:to>
    <xdr:cxnSp macro="">
      <xdr:nvCxnSpPr>
        <xdr:cNvPr id="646" name="直線コネクタ 645"/>
        <xdr:cNvCxnSpPr/>
      </xdr:nvCxnSpPr>
      <xdr:spPr>
        <a:xfrm flipV="1">
          <a:off x="12814300" y="13179425"/>
          <a:ext cx="889000" cy="23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7" name="フローチャート: 判断 646"/>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29379</xdr:rowOff>
    </xdr:from>
    <xdr:ext cx="469744" cy="259045"/>
    <xdr:sp macro="" textlink="">
      <xdr:nvSpPr>
        <xdr:cNvPr id="648" name="テキスト ボックス 647"/>
        <xdr:cNvSpPr txBox="1"/>
      </xdr:nvSpPr>
      <xdr:spPr>
        <a:xfrm>
          <a:off x="13468428" y="1340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9" name="フローチャート: 判断 648"/>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50" name="テキスト ボックス 649"/>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125704</xdr:rowOff>
    </xdr:from>
    <xdr:to>
      <xdr:col>85</xdr:col>
      <xdr:colOff>177800</xdr:colOff>
      <xdr:row>77</xdr:row>
      <xdr:rowOff>55854</xdr:rowOff>
    </xdr:to>
    <xdr:sp macro="" textlink="">
      <xdr:nvSpPr>
        <xdr:cNvPr id="656" name="楕円 655"/>
        <xdr:cNvSpPr/>
      </xdr:nvSpPr>
      <xdr:spPr>
        <a:xfrm>
          <a:off x="16268700" y="131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148581</xdr:rowOff>
    </xdr:from>
    <xdr:ext cx="469744" cy="259045"/>
    <xdr:sp macro="" textlink="">
      <xdr:nvSpPr>
        <xdr:cNvPr id="657" name="災害復旧費該当値テキスト"/>
        <xdr:cNvSpPr txBox="1"/>
      </xdr:nvSpPr>
      <xdr:spPr>
        <a:xfrm>
          <a:off x="16370300" y="130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121514</xdr:rowOff>
    </xdr:from>
    <xdr:to>
      <xdr:col>81</xdr:col>
      <xdr:colOff>101600</xdr:colOff>
      <xdr:row>79</xdr:row>
      <xdr:rowOff>51664</xdr:rowOff>
    </xdr:to>
    <xdr:sp macro="" textlink="">
      <xdr:nvSpPr>
        <xdr:cNvPr id="658" name="楕円 657"/>
        <xdr:cNvSpPr/>
      </xdr:nvSpPr>
      <xdr:spPr>
        <a:xfrm>
          <a:off x="15430500" y="134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42791</xdr:rowOff>
    </xdr:from>
    <xdr:ext cx="378565" cy="259045"/>
    <xdr:sp macro="" textlink="">
      <xdr:nvSpPr>
        <xdr:cNvPr id="659" name="テキスト ボックス 658"/>
        <xdr:cNvSpPr txBox="1"/>
      </xdr:nvSpPr>
      <xdr:spPr>
        <a:xfrm>
          <a:off x="15292017" y="135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98349</xdr:rowOff>
    </xdr:from>
    <xdr:to>
      <xdr:col>76</xdr:col>
      <xdr:colOff>165100</xdr:colOff>
      <xdr:row>79</xdr:row>
      <xdr:rowOff>28499</xdr:rowOff>
    </xdr:to>
    <xdr:sp macro="" textlink="">
      <xdr:nvSpPr>
        <xdr:cNvPr id="660" name="楕円 659"/>
        <xdr:cNvSpPr/>
      </xdr:nvSpPr>
      <xdr:spPr>
        <a:xfrm>
          <a:off x="14541500" y="1347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19626</xdr:rowOff>
    </xdr:from>
    <xdr:ext cx="378565" cy="259045"/>
    <xdr:sp macro="" textlink="">
      <xdr:nvSpPr>
        <xdr:cNvPr id="661" name="テキスト ボックス 660"/>
        <xdr:cNvSpPr txBox="1"/>
      </xdr:nvSpPr>
      <xdr:spPr>
        <a:xfrm>
          <a:off x="14403017" y="13564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98425</xdr:rowOff>
    </xdr:from>
    <xdr:to>
      <xdr:col>72</xdr:col>
      <xdr:colOff>38100</xdr:colOff>
      <xdr:row>77</xdr:row>
      <xdr:rowOff>28575</xdr:rowOff>
    </xdr:to>
    <xdr:sp macro="" textlink="">
      <xdr:nvSpPr>
        <xdr:cNvPr id="662" name="楕円 661"/>
        <xdr:cNvSpPr/>
      </xdr:nvSpPr>
      <xdr:spPr>
        <a:xfrm>
          <a:off x="13652500" y="1312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45102</xdr:rowOff>
    </xdr:from>
    <xdr:ext cx="469744" cy="259045"/>
    <xdr:sp macro="" textlink="">
      <xdr:nvSpPr>
        <xdr:cNvPr id="663" name="テキスト ボックス 662"/>
        <xdr:cNvSpPr txBox="1"/>
      </xdr:nvSpPr>
      <xdr:spPr>
        <a:xfrm>
          <a:off x="13468428" y="1290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159004</xdr:rowOff>
    </xdr:from>
    <xdr:to>
      <xdr:col>67</xdr:col>
      <xdr:colOff>101600</xdr:colOff>
      <xdr:row>78</xdr:row>
      <xdr:rowOff>89154</xdr:rowOff>
    </xdr:to>
    <xdr:sp macro="" textlink="">
      <xdr:nvSpPr>
        <xdr:cNvPr id="664" name="楕円 663"/>
        <xdr:cNvSpPr/>
      </xdr:nvSpPr>
      <xdr:spPr>
        <a:xfrm>
          <a:off x="12763500" y="133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80281</xdr:rowOff>
    </xdr:from>
    <xdr:ext cx="469744" cy="259045"/>
    <xdr:sp macro="" textlink="">
      <xdr:nvSpPr>
        <xdr:cNvPr id="665" name="テキスト ボックス 664"/>
        <xdr:cNvSpPr txBox="1"/>
      </xdr:nvSpPr>
      <xdr:spPr>
        <a:xfrm>
          <a:off x="12579428" y="1345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7" name="直線コネクタ 676"/>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8" name="テキスト ボックス 677"/>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9" name="直線コネクタ 67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0" name="テキスト ボックス 679"/>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1" name="直線コネクタ 680"/>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2" name="テキスト ボックス 681"/>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5" name="直線コネクタ 684"/>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6" name="テキスト ボックス 685"/>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7" name="直線コネクタ 68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8" name="テキスト ボックス 687"/>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9" name="直線コネクタ 688"/>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0" name="テキスト ボックス 689"/>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4" name="直線コネクタ 693"/>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5" name="公債費最小値テキスト"/>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6" name="直線コネクタ 695"/>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7" name="公債費最大値テキスト"/>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8" name="直線コネクタ 697"/>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148016</xdr:rowOff>
    </xdr:from>
    <xdr:to>
      <xdr:col>85</xdr:col>
      <xdr:colOff>127000</xdr:colOff>
      <xdr:row>94</xdr:row>
      <xdr:rowOff>31801</xdr:rowOff>
    </xdr:to>
    <xdr:cxnSp macro="">
      <xdr:nvCxnSpPr>
        <xdr:cNvPr id="699" name="直線コネクタ 698"/>
        <xdr:cNvCxnSpPr/>
      </xdr:nvCxnSpPr>
      <xdr:spPr>
        <a:xfrm>
          <a:off x="15481300" y="16092866"/>
          <a:ext cx="838200" cy="5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138622</xdr:rowOff>
    </xdr:from>
    <xdr:ext cx="534377" cy="259045"/>
    <xdr:sp macro="" textlink="">
      <xdr:nvSpPr>
        <xdr:cNvPr id="700" name="公債費平均値テキスト"/>
        <xdr:cNvSpPr txBox="1"/>
      </xdr:nvSpPr>
      <xdr:spPr>
        <a:xfrm>
          <a:off x="16370300" y="16254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701" name="フローチャート: 判断 700"/>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148016</xdr:rowOff>
    </xdr:from>
    <xdr:to>
      <xdr:col>81</xdr:col>
      <xdr:colOff>50800</xdr:colOff>
      <xdr:row>94</xdr:row>
      <xdr:rowOff>44231</xdr:rowOff>
    </xdr:to>
    <xdr:cxnSp macro="">
      <xdr:nvCxnSpPr>
        <xdr:cNvPr id="702" name="直線コネクタ 701"/>
        <xdr:cNvCxnSpPr/>
      </xdr:nvCxnSpPr>
      <xdr:spPr>
        <a:xfrm flipV="1">
          <a:off x="14592300" y="16092866"/>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3" name="フローチャート: 判断 702"/>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78528</xdr:rowOff>
    </xdr:from>
    <xdr:ext cx="534377" cy="259045"/>
    <xdr:sp macro="" textlink="">
      <xdr:nvSpPr>
        <xdr:cNvPr id="704" name="テキスト ボックス 703"/>
        <xdr:cNvSpPr txBox="1"/>
      </xdr:nvSpPr>
      <xdr:spPr>
        <a:xfrm>
          <a:off x="15214111" y="163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12798</xdr:rowOff>
    </xdr:from>
    <xdr:to>
      <xdr:col>76</xdr:col>
      <xdr:colOff>114300</xdr:colOff>
      <xdr:row>94</xdr:row>
      <xdr:rowOff>44231</xdr:rowOff>
    </xdr:to>
    <xdr:cxnSp macro="">
      <xdr:nvCxnSpPr>
        <xdr:cNvPr id="705" name="直線コネクタ 704"/>
        <xdr:cNvCxnSpPr/>
      </xdr:nvCxnSpPr>
      <xdr:spPr>
        <a:xfrm>
          <a:off x="13703300" y="16129098"/>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6" name="フローチャート: 判断 705"/>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82900</xdr:rowOff>
    </xdr:from>
    <xdr:ext cx="534377" cy="259045"/>
    <xdr:sp macro="" textlink="">
      <xdr:nvSpPr>
        <xdr:cNvPr id="707" name="テキスト ボックス 706"/>
        <xdr:cNvSpPr txBox="1"/>
      </xdr:nvSpPr>
      <xdr:spPr>
        <a:xfrm>
          <a:off x="14325111" y="163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159674</xdr:rowOff>
    </xdr:from>
    <xdr:to>
      <xdr:col>71</xdr:col>
      <xdr:colOff>177800</xdr:colOff>
      <xdr:row>94</xdr:row>
      <xdr:rowOff>12798</xdr:rowOff>
    </xdr:to>
    <xdr:cxnSp macro="">
      <xdr:nvCxnSpPr>
        <xdr:cNvPr id="708" name="直線コネクタ 707"/>
        <xdr:cNvCxnSpPr/>
      </xdr:nvCxnSpPr>
      <xdr:spPr>
        <a:xfrm>
          <a:off x="12814300" y="16104524"/>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9" name="フローチャート: 判断 708"/>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103560</xdr:rowOff>
    </xdr:from>
    <xdr:ext cx="534377" cy="259045"/>
    <xdr:sp macro="" textlink="">
      <xdr:nvSpPr>
        <xdr:cNvPr id="710" name="テキスト ボックス 709"/>
        <xdr:cNvSpPr txBox="1"/>
      </xdr:nvSpPr>
      <xdr:spPr>
        <a:xfrm>
          <a:off x="13436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11" name="フローチャート: 判断 710"/>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84129</xdr:rowOff>
    </xdr:from>
    <xdr:ext cx="534377" cy="259045"/>
    <xdr:sp macro="" textlink="">
      <xdr:nvSpPr>
        <xdr:cNvPr id="712" name="テキスト ボックス 711"/>
        <xdr:cNvSpPr txBox="1"/>
      </xdr:nvSpPr>
      <xdr:spPr>
        <a:xfrm>
          <a:off x="12547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152451</xdr:rowOff>
    </xdr:from>
    <xdr:to>
      <xdr:col>85</xdr:col>
      <xdr:colOff>177800</xdr:colOff>
      <xdr:row>94</xdr:row>
      <xdr:rowOff>82601</xdr:rowOff>
    </xdr:to>
    <xdr:sp macro="" textlink="">
      <xdr:nvSpPr>
        <xdr:cNvPr id="718" name="楕円 717"/>
        <xdr:cNvSpPr/>
      </xdr:nvSpPr>
      <xdr:spPr>
        <a:xfrm>
          <a:off x="16268700" y="1609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3878</xdr:rowOff>
    </xdr:from>
    <xdr:ext cx="534377" cy="259045"/>
    <xdr:sp macro="" textlink="">
      <xdr:nvSpPr>
        <xdr:cNvPr id="719" name="公債費該当値テキスト"/>
        <xdr:cNvSpPr txBox="1"/>
      </xdr:nvSpPr>
      <xdr:spPr>
        <a:xfrm>
          <a:off x="16370300" y="1594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97216</xdr:rowOff>
    </xdr:from>
    <xdr:to>
      <xdr:col>81</xdr:col>
      <xdr:colOff>101600</xdr:colOff>
      <xdr:row>94</xdr:row>
      <xdr:rowOff>27366</xdr:rowOff>
    </xdr:to>
    <xdr:sp macro="" textlink="">
      <xdr:nvSpPr>
        <xdr:cNvPr id="720" name="楕円 719"/>
        <xdr:cNvSpPr/>
      </xdr:nvSpPr>
      <xdr:spPr>
        <a:xfrm>
          <a:off x="15430500" y="160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43893</xdr:rowOff>
    </xdr:from>
    <xdr:ext cx="534377" cy="259045"/>
    <xdr:sp macro="" textlink="">
      <xdr:nvSpPr>
        <xdr:cNvPr id="721" name="テキスト ボックス 720"/>
        <xdr:cNvSpPr txBox="1"/>
      </xdr:nvSpPr>
      <xdr:spPr>
        <a:xfrm>
          <a:off x="15214111" y="158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164881</xdr:rowOff>
    </xdr:from>
    <xdr:to>
      <xdr:col>76</xdr:col>
      <xdr:colOff>165100</xdr:colOff>
      <xdr:row>94</xdr:row>
      <xdr:rowOff>95031</xdr:rowOff>
    </xdr:to>
    <xdr:sp macro="" textlink="">
      <xdr:nvSpPr>
        <xdr:cNvPr id="722" name="楕円 721"/>
        <xdr:cNvSpPr/>
      </xdr:nvSpPr>
      <xdr:spPr>
        <a:xfrm>
          <a:off x="14541500" y="1610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111558</xdr:rowOff>
    </xdr:from>
    <xdr:ext cx="534377" cy="259045"/>
    <xdr:sp macro="" textlink="">
      <xdr:nvSpPr>
        <xdr:cNvPr id="723" name="テキスト ボックス 722"/>
        <xdr:cNvSpPr txBox="1"/>
      </xdr:nvSpPr>
      <xdr:spPr>
        <a:xfrm>
          <a:off x="14325111" y="1588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133448</xdr:rowOff>
    </xdr:from>
    <xdr:to>
      <xdr:col>72</xdr:col>
      <xdr:colOff>38100</xdr:colOff>
      <xdr:row>94</xdr:row>
      <xdr:rowOff>63598</xdr:rowOff>
    </xdr:to>
    <xdr:sp macro="" textlink="">
      <xdr:nvSpPr>
        <xdr:cNvPr id="724" name="楕円 723"/>
        <xdr:cNvSpPr/>
      </xdr:nvSpPr>
      <xdr:spPr>
        <a:xfrm>
          <a:off x="13652500" y="1607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80125</xdr:rowOff>
    </xdr:from>
    <xdr:ext cx="534377" cy="259045"/>
    <xdr:sp macro="" textlink="">
      <xdr:nvSpPr>
        <xdr:cNvPr id="725" name="テキスト ボックス 724"/>
        <xdr:cNvSpPr txBox="1"/>
      </xdr:nvSpPr>
      <xdr:spPr>
        <a:xfrm>
          <a:off x="13436111" y="1585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108874</xdr:rowOff>
    </xdr:from>
    <xdr:to>
      <xdr:col>67</xdr:col>
      <xdr:colOff>101600</xdr:colOff>
      <xdr:row>94</xdr:row>
      <xdr:rowOff>39024</xdr:rowOff>
    </xdr:to>
    <xdr:sp macro="" textlink="">
      <xdr:nvSpPr>
        <xdr:cNvPr id="726" name="楕円 725"/>
        <xdr:cNvSpPr/>
      </xdr:nvSpPr>
      <xdr:spPr>
        <a:xfrm>
          <a:off x="12763500" y="1605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55551</xdr:rowOff>
    </xdr:from>
    <xdr:ext cx="534377" cy="259045"/>
    <xdr:sp macro="" textlink="">
      <xdr:nvSpPr>
        <xdr:cNvPr id="727" name="テキスト ボックス 726"/>
        <xdr:cNvSpPr txBox="1"/>
      </xdr:nvSpPr>
      <xdr:spPr>
        <a:xfrm>
          <a:off x="12547111" y="1582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51" name="直線コネクタ 750"/>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4" name="諸支出金最大値テキスト"/>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5" name="直線コネクタ 754"/>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40640</xdr:rowOff>
    </xdr:from>
    <xdr:to>
      <xdr:col>116</xdr:col>
      <xdr:colOff>63500</xdr:colOff>
      <xdr:row>39</xdr:row>
      <xdr:rowOff>41021</xdr:rowOff>
    </xdr:to>
    <xdr:cxnSp macro="">
      <xdr:nvCxnSpPr>
        <xdr:cNvPr id="756" name="直線コネクタ 755"/>
        <xdr:cNvCxnSpPr/>
      </xdr:nvCxnSpPr>
      <xdr:spPr>
        <a:xfrm>
          <a:off x="21323300" y="672719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7" name="諸支出金平均値テキスト"/>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8" name="フローチャート: 判断 757"/>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32639</xdr:rowOff>
    </xdr:from>
    <xdr:to>
      <xdr:col>111</xdr:col>
      <xdr:colOff>177800</xdr:colOff>
      <xdr:row>39</xdr:row>
      <xdr:rowOff>40640</xdr:rowOff>
    </xdr:to>
    <xdr:cxnSp macro="">
      <xdr:nvCxnSpPr>
        <xdr:cNvPr id="759" name="直線コネクタ 758"/>
        <xdr:cNvCxnSpPr/>
      </xdr:nvCxnSpPr>
      <xdr:spPr>
        <a:xfrm>
          <a:off x="20434300" y="671918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60" name="フローチャート: 判断 759"/>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61" name="テキスト ボックス 760"/>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32639</xdr:rowOff>
    </xdr:from>
    <xdr:to>
      <xdr:col>107</xdr:col>
      <xdr:colOff>50800</xdr:colOff>
      <xdr:row>39</xdr:row>
      <xdr:rowOff>40640</xdr:rowOff>
    </xdr:to>
    <xdr:cxnSp macro="">
      <xdr:nvCxnSpPr>
        <xdr:cNvPr id="762" name="直線コネクタ 761"/>
        <xdr:cNvCxnSpPr/>
      </xdr:nvCxnSpPr>
      <xdr:spPr>
        <a:xfrm flipV="1">
          <a:off x="19545300" y="671918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3" name="フローチャート: 判断 762"/>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4" name="テキスト ボックス 763"/>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40640</xdr:rowOff>
    </xdr:from>
    <xdr:to>
      <xdr:col>102</xdr:col>
      <xdr:colOff>114300</xdr:colOff>
      <xdr:row>39</xdr:row>
      <xdr:rowOff>40640</xdr:rowOff>
    </xdr:to>
    <xdr:cxnSp macro="">
      <xdr:nvCxnSpPr>
        <xdr:cNvPr id="765" name="直線コネクタ 764"/>
        <xdr:cNvCxnSpPr/>
      </xdr:nvCxnSpPr>
      <xdr:spPr>
        <a:xfrm>
          <a:off x="18656300" y="6727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6" name="フローチャート: 判断 765"/>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7" name="テキスト ボックス 766"/>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8" name="フローチャート: 判断 767"/>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9" name="テキスト ボックス 768"/>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161671</xdr:rowOff>
    </xdr:from>
    <xdr:to>
      <xdr:col>116</xdr:col>
      <xdr:colOff>114300</xdr:colOff>
      <xdr:row>39</xdr:row>
      <xdr:rowOff>91821</xdr:rowOff>
    </xdr:to>
    <xdr:sp macro="" textlink="">
      <xdr:nvSpPr>
        <xdr:cNvPr id="775" name="楕円 774"/>
        <xdr:cNvSpPr/>
      </xdr:nvSpPr>
      <xdr:spPr>
        <a:xfrm>
          <a:off x="221107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76598</xdr:rowOff>
    </xdr:from>
    <xdr:ext cx="249299" cy="259045"/>
    <xdr:sp macro="" textlink="">
      <xdr:nvSpPr>
        <xdr:cNvPr id="776" name="諸支出金該当値テキスト"/>
        <xdr:cNvSpPr txBox="1"/>
      </xdr:nvSpPr>
      <xdr:spPr>
        <a:xfrm>
          <a:off x="22212300" y="6591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161290</xdr:rowOff>
    </xdr:from>
    <xdr:to>
      <xdr:col>112</xdr:col>
      <xdr:colOff>38100</xdr:colOff>
      <xdr:row>39</xdr:row>
      <xdr:rowOff>91440</xdr:rowOff>
    </xdr:to>
    <xdr:sp macro="" textlink="">
      <xdr:nvSpPr>
        <xdr:cNvPr id="777" name="楕円 776"/>
        <xdr:cNvSpPr/>
      </xdr:nvSpPr>
      <xdr:spPr>
        <a:xfrm>
          <a:off x="21272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82567</xdr:rowOff>
    </xdr:from>
    <xdr:ext cx="313932" cy="259045"/>
    <xdr:sp macro="" textlink="">
      <xdr:nvSpPr>
        <xdr:cNvPr id="778" name="テキスト ボックス 777"/>
        <xdr:cNvSpPr txBox="1"/>
      </xdr:nvSpPr>
      <xdr:spPr>
        <a:xfrm>
          <a:off x="21166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153289</xdr:rowOff>
    </xdr:from>
    <xdr:to>
      <xdr:col>107</xdr:col>
      <xdr:colOff>101600</xdr:colOff>
      <xdr:row>39</xdr:row>
      <xdr:rowOff>83439</xdr:rowOff>
    </xdr:to>
    <xdr:sp macro="" textlink="">
      <xdr:nvSpPr>
        <xdr:cNvPr id="779" name="楕円 778"/>
        <xdr:cNvSpPr/>
      </xdr:nvSpPr>
      <xdr:spPr>
        <a:xfrm>
          <a:off x="20383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74566</xdr:rowOff>
    </xdr:from>
    <xdr:ext cx="313932" cy="259045"/>
    <xdr:sp macro="" textlink="">
      <xdr:nvSpPr>
        <xdr:cNvPr id="780" name="テキスト ボックス 779"/>
        <xdr:cNvSpPr txBox="1"/>
      </xdr:nvSpPr>
      <xdr:spPr>
        <a:xfrm>
          <a:off x="20277333" y="6761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161290</xdr:rowOff>
    </xdr:from>
    <xdr:to>
      <xdr:col>102</xdr:col>
      <xdr:colOff>165100</xdr:colOff>
      <xdr:row>39</xdr:row>
      <xdr:rowOff>91440</xdr:rowOff>
    </xdr:to>
    <xdr:sp macro="" textlink="">
      <xdr:nvSpPr>
        <xdr:cNvPr id="781" name="楕円 780"/>
        <xdr:cNvSpPr/>
      </xdr:nvSpPr>
      <xdr:spPr>
        <a:xfrm>
          <a:off x="19494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82567</xdr:rowOff>
    </xdr:from>
    <xdr:ext cx="313932" cy="259045"/>
    <xdr:sp macro="" textlink="">
      <xdr:nvSpPr>
        <xdr:cNvPr id="782" name="テキスト ボックス 781"/>
        <xdr:cNvSpPr txBox="1"/>
      </xdr:nvSpPr>
      <xdr:spPr>
        <a:xfrm>
          <a:off x="19388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161290</xdr:rowOff>
    </xdr:from>
    <xdr:to>
      <xdr:col>98</xdr:col>
      <xdr:colOff>38100</xdr:colOff>
      <xdr:row>39</xdr:row>
      <xdr:rowOff>91440</xdr:rowOff>
    </xdr:to>
    <xdr:sp macro="" textlink="">
      <xdr:nvSpPr>
        <xdr:cNvPr id="783" name="楕円 782"/>
        <xdr:cNvSpPr/>
      </xdr:nvSpPr>
      <xdr:spPr>
        <a:xfrm>
          <a:off x="18605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82567</xdr:rowOff>
    </xdr:from>
    <xdr:ext cx="313932" cy="259045"/>
    <xdr:sp macro="" textlink="">
      <xdr:nvSpPr>
        <xdr:cNvPr id="784" name="テキスト ボックス 783"/>
        <xdr:cNvSpPr txBox="1"/>
      </xdr:nvSpPr>
      <xdr:spPr>
        <a:xfrm>
          <a:off x="18499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労働費は、住民一人当たり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1,968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円であり、類似団体平均を大きく上回っている。前年度比で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％減少しているのは、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勤労者福祉施設改修事業や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歳未満の方の正社員化促進事業の事業費が減となったこと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などによる。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土木費は、住民一人当たり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55,949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円であり、類似団体平均を上回っている。前年度比で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しているのは、除排雪関係経費や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道路維持修繕事業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の事業費が減となったことなどによる。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消防費は、住民一人当たり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14,578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円であり、類似団体平均を上回っている。前年度比で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しているのは、消防庁舎改修事業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の進捗による事業費の減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などによる。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教育費は、住民一人当たり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55,578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円であり、前年度は類似団体平均と同水準であったが、５年度は上回っている。前年度比で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しているのは、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日新小学校増改築等事業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美術館施設整備等経費の事業費が増となったことなどによる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災害復旧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円であり、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前年度は類似団体平均と同水準であったが、５年度は大きく上回っている。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777.1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しているのは、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５年７月に発生した豪雨および同年９月の大雨への対応により、公共土木施設災害復旧事業の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が増となったこと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などによる。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引き続き「第４期・県都</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あきた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改革プラン」に位置づけた取組を推進し、歳出全般にわたる見直しを進めていく。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財政調整基金残高は、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令和５年７月に発生した豪雨および同年９月に発生した大雨への対応等により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補正予算の収支調整のための取崩額が増加したことにより、前年度から減少した。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実質収支額は、前年度と比較して、翌年度への繰越財源の増加額が歳入歳出差引額の増加額よりも大きかったことにより減少しているが、直近５年間は概ね２％台で安定的に推移している。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実質単年度収支は、単年度収支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は改善したものの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５年７月に発生した豪雨および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同年９月に発生した大雨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への対応等で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基金取崩額が基金積立額を上回ったことにより２年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連続で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赤字となっている。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引き続き、財源の確保はもとより、経費の精査を徹底することで、取崩額の抑制に取り組んでいく。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一般会計および全ての特別会計、企業会計が黒字となっている。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水道事業会計は、支出面における原水・浄水費の増などにより、黒字額は前年度より減少した。また、下水道事業会計は、同様に支出面の流域下水道費の増などにより、水道事業会計と同様、前年度より黒字額は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介護保険事業会計では、保険給付費や地域支援事業費が見込みより減少したことにより黒字額が前年度同規模となった一方、国民健康保険事業会計では、国民健康保険税や県支出金が見込みより減となったことで、黒字額が前年度より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引き続き、収入の確保や事業の効率化、経費の見直しなどに取り組み、特別会計および企業会計の安定した財政運営に努める。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・元利償還金は、令和４年度に地域総合整備資金貸付金の繰上償還を行ったことや平成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借り入れた臨時財政対策債等の償還が終了したことなどにより減少している。今後、あきた芸術劇場整備事業等に係る地方債の償還が本格化することにより、９年度までは市債元利償還金が増加するが、過去の大規模事業に係る市債の償還が順次終了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年度以降は減少に転じるものと見込んでいる。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・公営企業債の元利償還金に対する繰入金は、下水道事業会計における減価償却費の増や支払利息の増などにより増加している。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・今後も大規模事業の実施に当たっては、実施時期を調整することで単年度当たりの市債発行額を抑制し、公営企業会計を含む全会計において公債費の縮減に努めていく。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本市では、満期一括償還地方債を発行していないため、左表に掲載する数値はない。</a:t>
          </a:r>
          <a:endParaRPr lang="ja-JP" altLang="ja-JP" sz="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　臨時財政対策債は減少傾向にあるが、溶融施設大規模改修事業や古川流域治水対策事業等による大規模改修事業に係る借入れが増加したことにより、一般会計等の地方債残高は増加した。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　令和５年７月豪雨災害の影響による下水道事業会計の公営企業債残高の増加に伴い、一般会計からの繰入見込額が増加した。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○設立法人等の負債額等負担見込額</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　市立秋田総合病院の繰越欠損金の増により、設立法人等の負債額等負担見込額が増加した。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○今後の対応</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　今後も地方債発行額の抑制や繰上償還等により地方債残高を縮減するとともに、</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設立法人の経営改善や、</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充当可能基金である財政調整基金および減債基金の取崩しを抑制しながら基金残高を確保することにより、比率の改善に努める。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秋田県秋田市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・令和５年度末の基金全体の残高は、前年度末と比較して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・財政調整基金は、前年度実質収支の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を下回らない額を含む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百万円を積み立てた一方で、収支不足の補てんのため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百万円を取り崩したことにより、前年度末と比較し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・減債基金は、臨時財政対策債償還基金費分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百万円を積み立てた一方で、合併特例事業債償還分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百万円を取り崩したことにより、前年度末と比較し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・公共施設等整備基金は、運用益１百万円を積み立てた一方で、公共施設等の改修等のため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百万円を取り崩したことにより、前年度末と比較し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要２基金である財政調整基金および減債基金については、収支不足の補てんのための取崩しが増加したことにより、残高は減少傾向にあることから、令和５年度からの４年間を計画期間とする「第４期・県都</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あきた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改革プラン」に掲げる、２基金合計で一般会計予算規模の５％程度の規模を確保するため、残高の回復に努めていく。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・特定目的基金は、「第４期・県都</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あきた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改革プラン」において、それぞれの基金の残高や今後の事業計画の見込みなどを勘案し、設置目的に応じた必要額の確保等を図ることとしており、令和８年度までに公共施設等整備基金への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億円の積立てや、公共交通活性化基金への５億円の積立て等を行うこととしている。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・公共施設等整備基金：公共施設等の整備等に要する経費に充てる。　　　　　　　　　　　　　　　　　　　　　　　　　　　　　　　　　　　　　　　　　　　　　　　　　　　　　　　　　　　　　　　　　　　　　　　　　</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・一般廃棄物処理施設整備基金：一般廃棄物処理施設の整備等に要する経費に充てる。　　　　　　　　　　　　　　　　　　　　　　　　　　　　　　　　　　　　　　　　　　　　　　　　　　　　　　　　　　　　　　　　　　　　　　　　　　　　　　　　　　　　　　　　　　　　　　　　　　　</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・公共交通活性化基金：公共交通の利便性向上に要する経費に充てる。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・公立大学法人支援基金：公立大学法人の管理運営ならびに施設および設備の整備に係る支援に要する経費に充てる。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・公共施設等整備基金：運用益１百万円を積み立てた一方で、公共施設等の改修等のため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百万円を取り崩したことにより、前年度末と比較し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・一般廃棄物処理施設整備基金：「秋田市廃棄物の処理および再利用に関する条例」に規定された、家庭ごみ処理手数料相当額の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の額および運用益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百万円を将来の廃棄物処理施設の整備等に備えて積み立てた一方で、廃棄物処理施設の改修等を行うため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百万円を取り崩したことにより、前年度末と比較し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・公共交通活性化基金：公共交通の利便性を向上するための事業へ充当するため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・公立大学法人支援基金：施設・設備の整備に係る支援に充当するため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百万円減少した。　　</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・公共施設等整備基金：今後も老朽化した公共施設等の改修等は増加すると見込まれるため、「第４期・県都</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あきた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改革プラン」において、令和８年度までにさらに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億円を積み立てることとしている。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・公共交通活性化基金：将来にわたって安心して利用することができる公共交通の実現に向け、「第４期・県都</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あきた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改革プラン」において、令和８年度までにさらに５億円を積み立てることとしている。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・公立大学法人支援基金：今後も施設・設備の整備に係る支援に充当するため、「第４期・県都</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あきた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改革プラン」において、令和８年度までさらに４億円を積立てることとしている。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・地方財政法に規定された前年度実質収支の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を下回らない額や運用益として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百万円を積み立てた一方で、収支不足の補てんのため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百万円を取り崩した結果、前年度末と比較し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・豪雪時の対応のため、過去の実績により最低限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億円を下回らないよう維持してきたが、収支不足の補てんのための取崩し等により減少が見込まれることから、財政状況等を勘案しながら残高の回復に努めていく必要がある。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・「第４期・県都</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あきた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改革プラン」において、財政調整基金および減債基金の残高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で一般会計予算規模の５％程度を確保することを目標としており、残高の確保に努める。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・臨時財政対策債償還基金費分や運用益として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百万円を積み立てた一方で、合併特例事業債の償還のため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百万円を取り崩したことにより、前年度末と比較し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・今後も投資的経費に伴う地方債発行が見込まれることから、減債基金の残高や今後の地方債発行に伴う償還を勘案し、地方債の償還に必要な財源を確保するため、「第４期・県都</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あきた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改革プラン」において、令和８年度までに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156660789</v>
      </c>
      <c r="BO4" s="371"/>
      <c r="BP4" s="371"/>
      <c r="BQ4" s="371"/>
      <c r="BR4" s="371"/>
      <c r="BS4" s="371"/>
      <c r="BT4" s="371"/>
      <c r="BU4" s="372"/>
      <c r="BV4" s="370">
        <v>152422038</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2.6</v>
      </c>
      <c r="CU4" s="377"/>
      <c r="CV4" s="377"/>
      <c r="CW4" s="377"/>
      <c r="CX4" s="377"/>
      <c r="CY4" s="377"/>
      <c r="CZ4" s="377"/>
      <c r="DA4" s="378"/>
      <c r="DB4" s="376">
        <v>2.5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153749425</v>
      </c>
      <c r="BO5" s="408"/>
      <c r="BP5" s="408"/>
      <c r="BQ5" s="408"/>
      <c r="BR5" s="408"/>
      <c r="BS5" s="408"/>
      <c r="BT5" s="408"/>
      <c r="BU5" s="409"/>
      <c r="BV5" s="407">
        <v>149822795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92.4</v>
      </c>
      <c r="CU5" s="405"/>
      <c r="CV5" s="405"/>
      <c r="CW5" s="405"/>
      <c r="CX5" s="405"/>
      <c r="CY5" s="405"/>
      <c r="CZ5" s="405"/>
      <c r="DA5" s="406"/>
      <c r="DB5" s="404">
        <v>91.5</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2911364</v>
      </c>
      <c r="BO6" s="408"/>
      <c r="BP6" s="408"/>
      <c r="BQ6" s="408"/>
      <c r="BR6" s="408"/>
      <c r="BS6" s="408"/>
      <c r="BT6" s="408"/>
      <c r="BU6" s="409"/>
      <c r="BV6" s="407">
        <v>2599243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94.4</v>
      </c>
      <c r="CU6" s="445"/>
      <c r="CV6" s="445"/>
      <c r="CW6" s="445"/>
      <c r="CX6" s="445"/>
      <c r="CY6" s="445"/>
      <c r="CZ6" s="445"/>
      <c r="DA6" s="446"/>
      <c r="DB6" s="444">
        <v>94.7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1015468</v>
      </c>
      <c r="BO7" s="408"/>
      <c r="BP7" s="408"/>
      <c r="BQ7" s="408"/>
      <c r="BR7" s="408"/>
      <c r="BS7" s="408"/>
      <c r="BT7" s="408"/>
      <c r="BU7" s="409"/>
      <c r="BV7" s="407">
        <v>762538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73990155</v>
      </c>
      <c r="CU7" s="408"/>
      <c r="CV7" s="408"/>
      <c r="CW7" s="408"/>
      <c r="CX7" s="408"/>
      <c r="CY7" s="408"/>
      <c r="CZ7" s="408"/>
      <c r="DA7" s="409"/>
      <c r="DB7" s="407">
        <v>73071998</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1895896</v>
      </c>
      <c r="BO8" s="408"/>
      <c r="BP8" s="408"/>
      <c r="BQ8" s="408"/>
      <c r="BR8" s="408"/>
      <c r="BS8" s="408"/>
      <c r="BT8" s="408"/>
      <c r="BU8" s="409"/>
      <c r="BV8" s="407">
        <v>1836705</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0.65</v>
      </c>
      <c r="CU8" s="448"/>
      <c r="CV8" s="448"/>
      <c r="CW8" s="448"/>
      <c r="CX8" s="448"/>
      <c r="CY8" s="448"/>
      <c r="CZ8" s="448"/>
      <c r="DA8" s="449"/>
      <c r="DB8" s="447">
        <v>0.66</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307672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59191</v>
      </c>
      <c r="BO9" s="408"/>
      <c r="BP9" s="408"/>
      <c r="BQ9" s="408"/>
      <c r="BR9" s="408"/>
      <c r="BS9" s="408"/>
      <c r="BT9" s="408"/>
      <c r="BU9" s="409"/>
      <c r="BV9" s="407">
        <v>-66760</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13.7</v>
      </c>
      <c r="CU9" s="405"/>
      <c r="CV9" s="405"/>
      <c r="CW9" s="405"/>
      <c r="CX9" s="405"/>
      <c r="CY9" s="405"/>
      <c r="CZ9" s="405"/>
      <c r="DA9" s="406"/>
      <c r="DB9" s="404">
        <v>14.6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315814</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732425</v>
      </c>
      <c r="BO10" s="408"/>
      <c r="BP10" s="408"/>
      <c r="BQ10" s="408"/>
      <c r="BR10" s="408"/>
      <c r="BS10" s="408"/>
      <c r="BT10" s="408"/>
      <c r="BU10" s="409"/>
      <c r="BV10" s="407">
        <v>745478</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119</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297316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1905008</v>
      </c>
      <c r="BO12" s="408"/>
      <c r="BP12" s="408"/>
      <c r="BQ12" s="408"/>
      <c r="BR12" s="408"/>
      <c r="BS12" s="408"/>
      <c r="BT12" s="408"/>
      <c r="BU12" s="409"/>
      <c r="BV12" s="407">
        <v>842908</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295502</v>
      </c>
      <c r="S13" s="492"/>
      <c r="T13" s="492"/>
      <c r="U13" s="492"/>
      <c r="V13" s="493"/>
      <c r="W13" s="423" t="s">
        <v>131</v>
      </c>
      <c r="X13" s="424"/>
      <c r="Y13" s="424"/>
      <c r="Z13" s="424"/>
      <c r="AA13" s="424"/>
      <c r="AB13" s="414"/>
      <c r="AC13" s="458">
        <v>2634</v>
      </c>
      <c r="AD13" s="459"/>
      <c r="AE13" s="459"/>
      <c r="AF13" s="459"/>
      <c r="AG13" s="501"/>
      <c r="AH13" s="458">
        <v>2893</v>
      </c>
      <c r="AI13" s="459"/>
      <c r="AJ13" s="459"/>
      <c r="AK13" s="459"/>
      <c r="AL13" s="460"/>
      <c r="AM13" s="436" t="s">
        <v>132</v>
      </c>
      <c r="AN13" s="437"/>
      <c r="AO13" s="437"/>
      <c r="AP13" s="437"/>
      <c r="AQ13" s="437"/>
      <c r="AR13" s="437"/>
      <c r="AS13" s="437"/>
      <c r="AT13" s="438"/>
      <c r="AU13" s="439" t="s">
        <v>119</v>
      </c>
      <c r="AV13" s="440"/>
      <c r="AW13" s="440"/>
      <c r="AX13" s="440"/>
      <c r="AY13" s="441" t="s">
        <v>133</v>
      </c>
      <c r="AZ13" s="442"/>
      <c r="BA13" s="442"/>
      <c r="BB13" s="442"/>
      <c r="BC13" s="442"/>
      <c r="BD13" s="442"/>
      <c r="BE13" s="442"/>
      <c r="BF13" s="442"/>
      <c r="BG13" s="442"/>
      <c r="BH13" s="442"/>
      <c r="BI13" s="442"/>
      <c r="BJ13" s="442"/>
      <c r="BK13" s="442"/>
      <c r="BL13" s="442"/>
      <c r="BM13" s="443"/>
      <c r="BN13" s="407">
        <v>-1113392</v>
      </c>
      <c r="BO13" s="408"/>
      <c r="BP13" s="408"/>
      <c r="BQ13" s="408"/>
      <c r="BR13" s="408"/>
      <c r="BS13" s="408"/>
      <c r="BT13" s="408"/>
      <c r="BU13" s="409"/>
      <c r="BV13" s="407">
        <v>-164190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8.8000000000000007</v>
      </c>
      <c r="CU13" s="405"/>
      <c r="CV13" s="405"/>
      <c r="CW13" s="405"/>
      <c r="CX13" s="405"/>
      <c r="CY13" s="405"/>
      <c r="CZ13" s="405"/>
      <c r="DA13" s="406"/>
      <c r="DB13" s="404">
        <v>8.6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300470</v>
      </c>
      <c r="S14" s="492"/>
      <c r="T14" s="492"/>
      <c r="U14" s="492"/>
      <c r="V14" s="493"/>
      <c r="W14" s="397"/>
      <c r="X14" s="398"/>
      <c r="Y14" s="398"/>
      <c r="Z14" s="398"/>
      <c r="AA14" s="398"/>
      <c r="AB14" s="387"/>
      <c r="AC14" s="494">
        <v>1.9</v>
      </c>
      <c r="AD14" s="495"/>
      <c r="AE14" s="495"/>
      <c r="AF14" s="495"/>
      <c r="AG14" s="496"/>
      <c r="AH14" s="494">
        <v>2.1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112.9</v>
      </c>
      <c r="CU14" s="506"/>
      <c r="CV14" s="506"/>
      <c r="CW14" s="506"/>
      <c r="CX14" s="506"/>
      <c r="CY14" s="506"/>
      <c r="CZ14" s="506"/>
      <c r="DA14" s="507"/>
      <c r="DB14" s="505">
        <v>94.7</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298814</v>
      </c>
      <c r="S15" s="492"/>
      <c r="T15" s="492"/>
      <c r="U15" s="492"/>
      <c r="V15" s="493"/>
      <c r="W15" s="423" t="s">
        <v>137</v>
      </c>
      <c r="X15" s="424"/>
      <c r="Y15" s="424"/>
      <c r="Z15" s="424"/>
      <c r="AA15" s="424"/>
      <c r="AB15" s="414"/>
      <c r="AC15" s="458">
        <v>22106</v>
      </c>
      <c r="AD15" s="459"/>
      <c r="AE15" s="459"/>
      <c r="AF15" s="459"/>
      <c r="AG15" s="501"/>
      <c r="AH15" s="458">
        <v>22567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40097768</v>
      </c>
      <c r="BO15" s="371"/>
      <c r="BP15" s="371"/>
      <c r="BQ15" s="371"/>
      <c r="BR15" s="371"/>
      <c r="BS15" s="371"/>
      <c r="BT15" s="371"/>
      <c r="BU15" s="372"/>
      <c r="BV15" s="370">
        <v>39712917</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16</v>
      </c>
      <c r="AD16" s="495"/>
      <c r="AE16" s="495"/>
      <c r="AF16" s="495"/>
      <c r="AG16" s="496"/>
      <c r="AH16" s="494">
        <v>16.600000000000001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61757775</v>
      </c>
      <c r="BO16" s="408"/>
      <c r="BP16" s="408"/>
      <c r="BQ16" s="408"/>
      <c r="BR16" s="408"/>
      <c r="BS16" s="408"/>
      <c r="BT16" s="408"/>
      <c r="BU16" s="409"/>
      <c r="BV16" s="407">
        <v>59841142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113683</v>
      </c>
      <c r="AD17" s="459"/>
      <c r="AE17" s="459"/>
      <c r="AF17" s="459"/>
      <c r="AG17" s="501"/>
      <c r="AH17" s="458">
        <v>110438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50720320</v>
      </c>
      <c r="BO17" s="408"/>
      <c r="BP17" s="408"/>
      <c r="BQ17" s="408"/>
      <c r="BR17" s="408"/>
      <c r="BS17" s="408"/>
      <c r="BT17" s="408"/>
      <c r="BU17" s="409"/>
      <c r="BV17" s="407">
        <v>50368242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906.07</v>
      </c>
      <c r="M18" s="531"/>
      <c r="N18" s="531"/>
      <c r="O18" s="531"/>
      <c r="P18" s="531"/>
      <c r="Q18" s="531"/>
      <c r="R18" s="532"/>
      <c r="S18" s="532"/>
      <c r="T18" s="532"/>
      <c r="U18" s="532"/>
      <c r="V18" s="533"/>
      <c r="W18" s="425"/>
      <c r="X18" s="426"/>
      <c r="Y18" s="426"/>
      <c r="Z18" s="426"/>
      <c r="AA18" s="426"/>
      <c r="AB18" s="417"/>
      <c r="AC18" s="534">
        <v>82.1</v>
      </c>
      <c r="AD18" s="535"/>
      <c r="AE18" s="535"/>
      <c r="AF18" s="535"/>
      <c r="AG18" s="536"/>
      <c r="AH18" s="534">
        <v>81.3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71869358</v>
      </c>
      <c r="BO18" s="408"/>
      <c r="BP18" s="408"/>
      <c r="BQ18" s="408"/>
      <c r="BR18" s="408"/>
      <c r="BS18" s="408"/>
      <c r="BT18" s="408"/>
      <c r="BU18" s="409"/>
      <c r="BV18" s="407">
        <v>70687956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340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93241252</v>
      </c>
      <c r="BO19" s="408"/>
      <c r="BP19" s="408"/>
      <c r="BQ19" s="408"/>
      <c r="BR19" s="408"/>
      <c r="BS19" s="408"/>
      <c r="BT19" s="408"/>
      <c r="BU19" s="409"/>
      <c r="BV19" s="407">
        <v>87503483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136952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145783165</v>
      </c>
      <c r="BO22" s="371"/>
      <c r="BP22" s="371"/>
      <c r="BQ22" s="371"/>
      <c r="BR22" s="371"/>
      <c r="BS22" s="371"/>
      <c r="BT22" s="371"/>
      <c r="BU22" s="372"/>
      <c r="BV22" s="370">
        <v>145080338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122533019</v>
      </c>
      <c r="BO23" s="408"/>
      <c r="BP23" s="408"/>
      <c r="BQ23" s="408"/>
      <c r="BR23" s="408"/>
      <c r="BS23" s="408"/>
      <c r="BT23" s="408"/>
      <c r="BU23" s="409"/>
      <c r="BV23" s="407">
        <v>121716544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10557</v>
      </c>
      <c r="R24" s="459"/>
      <c r="S24" s="459"/>
      <c r="T24" s="459"/>
      <c r="U24" s="459"/>
      <c r="V24" s="501"/>
      <c r="W24" s="553"/>
      <c r="X24" s="554"/>
      <c r="Y24" s="555"/>
      <c r="Z24" s="457" t="s">
        <v>162</v>
      </c>
      <c r="AA24" s="437"/>
      <c r="AB24" s="437"/>
      <c r="AC24" s="437"/>
      <c r="AD24" s="437"/>
      <c r="AE24" s="437"/>
      <c r="AF24" s="437"/>
      <c r="AG24" s="438"/>
      <c r="AH24" s="458">
        <v>2229</v>
      </c>
      <c r="AI24" s="459"/>
      <c r="AJ24" s="459"/>
      <c r="AK24" s="459"/>
      <c r="AL24" s="501"/>
      <c r="AM24" s="458">
        <v>6896526</v>
      </c>
      <c r="AN24" s="459"/>
      <c r="AO24" s="459"/>
      <c r="AP24" s="459"/>
      <c r="AQ24" s="459"/>
      <c r="AR24" s="501"/>
      <c r="AS24" s="458">
        <v>3094</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92500916</v>
      </c>
      <c r="BO24" s="408"/>
      <c r="BP24" s="408"/>
      <c r="BQ24" s="408"/>
      <c r="BR24" s="408"/>
      <c r="BS24" s="408"/>
      <c r="BT24" s="408"/>
      <c r="BU24" s="409"/>
      <c r="BV24" s="407">
        <v>88790532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8541</v>
      </c>
      <c r="R25" s="459"/>
      <c r="S25" s="459"/>
      <c r="T25" s="459"/>
      <c r="U25" s="459"/>
      <c r="V25" s="501"/>
      <c r="W25" s="553"/>
      <c r="X25" s="554"/>
      <c r="Y25" s="555"/>
      <c r="Z25" s="457" t="s">
        <v>165</v>
      </c>
      <c r="AA25" s="437"/>
      <c r="AB25" s="437"/>
      <c r="AC25" s="437"/>
      <c r="AD25" s="437"/>
      <c r="AE25" s="437"/>
      <c r="AF25" s="437"/>
      <c r="AG25" s="438"/>
      <c r="AH25" s="458">
        <v>411</v>
      </c>
      <c r="AI25" s="459"/>
      <c r="AJ25" s="459"/>
      <c r="AK25" s="459"/>
      <c r="AL25" s="501"/>
      <c r="AM25" s="458">
        <v>1306980</v>
      </c>
      <c r="AN25" s="459"/>
      <c r="AO25" s="459"/>
      <c r="AP25" s="459"/>
      <c r="AQ25" s="459"/>
      <c r="AR25" s="501"/>
      <c r="AS25" s="458">
        <v>3180</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30329662</v>
      </c>
      <c r="BO25" s="371"/>
      <c r="BP25" s="371"/>
      <c r="BQ25" s="371"/>
      <c r="BR25" s="371"/>
      <c r="BS25" s="371"/>
      <c r="BT25" s="371"/>
      <c r="BU25" s="372"/>
      <c r="BV25" s="370">
        <v>30296930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6726</v>
      </c>
      <c r="R26" s="459"/>
      <c r="S26" s="459"/>
      <c r="T26" s="459"/>
      <c r="U26" s="459"/>
      <c r="V26" s="501"/>
      <c r="W26" s="553"/>
      <c r="X26" s="554"/>
      <c r="Y26" s="555"/>
      <c r="Z26" s="457" t="s">
        <v>168</v>
      </c>
      <c r="AA26" s="559"/>
      <c r="AB26" s="559"/>
      <c r="AC26" s="559"/>
      <c r="AD26" s="559"/>
      <c r="AE26" s="559"/>
      <c r="AF26" s="559"/>
      <c r="AG26" s="560"/>
      <c r="AH26" s="458">
        <v>156</v>
      </c>
      <c r="AI26" s="459"/>
      <c r="AJ26" s="459"/>
      <c r="AK26" s="459"/>
      <c r="AL26" s="501"/>
      <c r="AM26" s="458">
        <v>495456</v>
      </c>
      <c r="AN26" s="459"/>
      <c r="AO26" s="459"/>
      <c r="AP26" s="459"/>
      <c r="AQ26" s="459"/>
      <c r="AR26" s="501"/>
      <c r="AS26" s="458">
        <v>3176</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7040</v>
      </c>
      <c r="R27" s="459"/>
      <c r="S27" s="459"/>
      <c r="T27" s="459"/>
      <c r="U27" s="459"/>
      <c r="V27" s="501"/>
      <c r="W27" s="553"/>
      <c r="X27" s="554"/>
      <c r="Y27" s="555"/>
      <c r="Z27" s="457" t="s">
        <v>171</v>
      </c>
      <c r="AA27" s="437"/>
      <c r="AB27" s="437"/>
      <c r="AC27" s="437"/>
      <c r="AD27" s="437"/>
      <c r="AE27" s="437"/>
      <c r="AF27" s="437"/>
      <c r="AG27" s="438"/>
      <c r="AH27" s="458">
        <v>83</v>
      </c>
      <c r="AI27" s="459"/>
      <c r="AJ27" s="459"/>
      <c r="AK27" s="459"/>
      <c r="AL27" s="501"/>
      <c r="AM27" s="458">
        <v>337508</v>
      </c>
      <c r="AN27" s="459"/>
      <c r="AO27" s="459"/>
      <c r="AP27" s="459"/>
      <c r="AQ27" s="459"/>
      <c r="AR27" s="501"/>
      <c r="AS27" s="458">
        <v>4066</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6550</v>
      </c>
      <c r="R28" s="459"/>
      <c r="S28" s="459"/>
      <c r="T28" s="459"/>
      <c r="U28" s="459"/>
      <c r="V28" s="501"/>
      <c r="W28" s="553"/>
      <c r="X28" s="554"/>
      <c r="Y28" s="555"/>
      <c r="Z28" s="457" t="s">
        <v>174</v>
      </c>
      <c r="AA28" s="437"/>
      <c r="AB28" s="437"/>
      <c r="AC28" s="437"/>
      <c r="AD28" s="437"/>
      <c r="AE28" s="437"/>
      <c r="AF28" s="437"/>
      <c r="AG28" s="438"/>
      <c r="AH28" s="458">
        <v>13</v>
      </c>
      <c r="AI28" s="459"/>
      <c r="AJ28" s="459"/>
      <c r="AK28" s="459"/>
      <c r="AL28" s="501"/>
      <c r="AM28" s="458">
        <v>36439</v>
      </c>
      <c r="AN28" s="459"/>
      <c r="AO28" s="459"/>
      <c r="AP28" s="459"/>
      <c r="AQ28" s="459"/>
      <c r="AR28" s="501"/>
      <c r="AS28" s="458">
        <v>2803</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2954918</v>
      </c>
      <c r="BO28" s="371"/>
      <c r="BP28" s="371"/>
      <c r="BQ28" s="371"/>
      <c r="BR28" s="371"/>
      <c r="BS28" s="371"/>
      <c r="BT28" s="371"/>
      <c r="BU28" s="372"/>
      <c r="BV28" s="370">
        <v>4127482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34</v>
      </c>
      <c r="M29" s="459"/>
      <c r="N29" s="459"/>
      <c r="O29" s="459"/>
      <c r="P29" s="501"/>
      <c r="Q29" s="458">
        <v>6250</v>
      </c>
      <c r="R29" s="459"/>
      <c r="S29" s="459"/>
      <c r="T29" s="459"/>
      <c r="U29" s="459"/>
      <c r="V29" s="501"/>
      <c r="W29" s="556"/>
      <c r="X29" s="557"/>
      <c r="Y29" s="558"/>
      <c r="Z29" s="457" t="s">
        <v>177</v>
      </c>
      <c r="AA29" s="437"/>
      <c r="AB29" s="437"/>
      <c r="AC29" s="437"/>
      <c r="AD29" s="437"/>
      <c r="AE29" s="437"/>
      <c r="AF29" s="437"/>
      <c r="AG29" s="438"/>
      <c r="AH29" s="458">
        <v>2325</v>
      </c>
      <c r="AI29" s="459"/>
      <c r="AJ29" s="459"/>
      <c r="AK29" s="459"/>
      <c r="AL29" s="501"/>
      <c r="AM29" s="458">
        <v>7270473</v>
      </c>
      <c r="AN29" s="459"/>
      <c r="AO29" s="459"/>
      <c r="AP29" s="459"/>
      <c r="AQ29" s="459"/>
      <c r="AR29" s="501"/>
      <c r="AS29" s="458">
        <v>3127</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1209198</v>
      </c>
      <c r="BO29" s="408"/>
      <c r="BP29" s="408"/>
      <c r="BQ29" s="408"/>
      <c r="BR29" s="408"/>
      <c r="BS29" s="408"/>
      <c r="BT29" s="408"/>
      <c r="BU29" s="409"/>
      <c r="BV29" s="407">
        <v>1310678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5765051</v>
      </c>
      <c r="BO30" s="527"/>
      <c r="BP30" s="527"/>
      <c r="BQ30" s="527"/>
      <c r="BR30" s="527"/>
      <c r="BS30" s="527"/>
      <c r="BT30" s="527"/>
      <c r="BU30" s="528"/>
      <c r="BV30" s="526">
        <v>7014860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8</v>
      </c>
      <c r="V34" s="597"/>
      <c r="W34" s="598" t="str">
        <f>IF('各会計、関係団体の財政状況及び健全化判断比率'!B28="","",'各会計、関係団体の財政状況及び健全化判断比率'!B28)</f>
        <v>国民健康保険事業会計</v>
      </c>
      <c r="X34" s="598"/>
      <c r="Y34" s="598"/>
      <c r="Z34" s="598"/>
      <c r="AA34" s="598"/>
      <c r="AB34" s="598"/>
      <c r="AC34" s="598"/>
      <c r="AD34" s="598"/>
      <c r="AE34" s="598"/>
      <c r="AF34" s="598"/>
      <c r="AG34" s="598"/>
      <c r="AH34" s="598"/>
      <c r="AI34" s="598"/>
      <c r="AJ34" s="598"/>
      <c r="AK34" s="598"/>
      <c r="AL34" s="181"/>
      <c r="AM34" s="597">
        <f>IF(AO34="","",MAX(C34:D43,U34:V43)+1)</f>
        <v>11</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14</v>
      </c>
      <c r="BF34" s="597"/>
      <c r="BG34" s="598" t="str">
        <f>IF('各会計、関係団体の財政状況及び健全化判断比率'!B34="","",'各会計、関係団体の財政状況及び健全化判断比率'!B34)</f>
        <v>秋田市中央卸売市場会計</v>
      </c>
      <c r="BH34" s="598"/>
      <c r="BI34" s="598"/>
      <c r="BJ34" s="598"/>
      <c r="BK34" s="598"/>
      <c r="BL34" s="598"/>
      <c r="BM34" s="598"/>
      <c r="BN34" s="598"/>
      <c r="BO34" s="598"/>
      <c r="BP34" s="598"/>
      <c r="BQ34" s="598"/>
      <c r="BR34" s="598"/>
      <c r="BS34" s="598"/>
      <c r="BT34" s="598"/>
      <c r="BU34" s="598"/>
      <c r="BV34" s="181"/>
      <c r="BW34" s="597">
        <f>IF(BY34="","",MAX(C34:D43,U34:V43,AM34:AN43,BE34:BF43)+1)</f>
        <v>18</v>
      </c>
      <c r="BX34" s="597"/>
      <c r="BY34" s="598" t="str">
        <f>IF('各会計、関係団体の財政状況及び健全化判断比率'!B68="","",'各会計、関係団体の財政状況及び健全化判断比率'!B68)</f>
        <v>秋田県市町村総合事務組合（一般会計）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22</v>
      </c>
      <c r="CP34" s="597"/>
      <c r="CQ34" s="598" t="str">
        <f>IF('各会計、関係団体の財政状況及び健全化判断比率'!BS7="","",'各会計、関係団体の財政状況及び健全化判断比率'!BS7)</f>
        <v>一般財団法人秋田市駐車場公社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土地区画整理会計</v>
      </c>
      <c r="F35" s="598"/>
      <c r="G35" s="598"/>
      <c r="H35" s="598"/>
      <c r="I35" s="598"/>
      <c r="J35" s="598"/>
      <c r="K35" s="598"/>
      <c r="L35" s="598"/>
      <c r="M35" s="598"/>
      <c r="N35" s="598"/>
      <c r="O35" s="598"/>
      <c r="P35" s="598"/>
      <c r="Q35" s="598"/>
      <c r="R35" s="598"/>
      <c r="S35" s="598"/>
      <c r="T35" s="181"/>
      <c r="U35" s="597">
        <f>IF(W35="","",U34+1)</f>
        <v>9</v>
      </c>
      <c r="V35" s="597"/>
      <c r="W35" s="598" t="str">
        <f>IF('各会計、関係団体の財政状況及び健全化判断比率'!B29="","",'各会計、関係団体の財政状況及び健全化判断比率'!B29)</f>
        <v>介護保険事業会計</v>
      </c>
      <c r="X35" s="598"/>
      <c r="Y35" s="598"/>
      <c r="Z35" s="598"/>
      <c r="AA35" s="598"/>
      <c r="AB35" s="598"/>
      <c r="AC35" s="598"/>
      <c r="AD35" s="598"/>
      <c r="AE35" s="598"/>
      <c r="AF35" s="598"/>
      <c r="AG35" s="598"/>
      <c r="AH35" s="598"/>
      <c r="AI35" s="598"/>
      <c r="AJ35" s="598"/>
      <c r="AK35" s="598"/>
      <c r="AL35" s="181"/>
      <c r="AM35" s="597">
        <f t="shared" ref="AM35:AM43" si="0">IF(AO35="","",AM34+1)</f>
        <v>12</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f t="shared" ref="BE35:BE43" si="1">IF(BG35="","",BE34+1)</f>
        <v>15</v>
      </c>
      <c r="BF35" s="597"/>
      <c r="BG35" s="598" t="str">
        <f>IF('各会計、関係団体の財政状況及び健全化判断比率'!B35="","",'各会計、関係団体の財政状況及び健全化判断比率'!B35)</f>
        <v>秋田市公設地方卸売市場会計</v>
      </c>
      <c r="BH35" s="598"/>
      <c r="BI35" s="598"/>
      <c r="BJ35" s="598"/>
      <c r="BK35" s="598"/>
      <c r="BL35" s="598"/>
      <c r="BM35" s="598"/>
      <c r="BN35" s="598"/>
      <c r="BO35" s="598"/>
      <c r="BP35" s="598"/>
      <c r="BQ35" s="598"/>
      <c r="BR35" s="598"/>
      <c r="BS35" s="598"/>
      <c r="BT35" s="598"/>
      <c r="BU35" s="598"/>
      <c r="BV35" s="181"/>
      <c r="BW35" s="597">
        <f t="shared" ref="BW35:BW43" si="2">IF(BY35="","",BW34+1)</f>
        <v>19</v>
      </c>
      <c r="BX35" s="597"/>
      <c r="BY35" s="598" t="str">
        <f>IF('各会計、関係団体の財政状況及び健全化判断比率'!B69="","",'各会計、関係団体の財政状況及び健全化判断比率'!B69)</f>
        <v>秋田県市町村会館管理組合（一般会計）</v>
      </c>
      <c r="BZ35" s="598"/>
      <c r="CA35" s="598"/>
      <c r="CB35" s="598"/>
      <c r="CC35" s="598"/>
      <c r="CD35" s="598"/>
      <c r="CE35" s="598"/>
      <c r="CF35" s="598"/>
      <c r="CG35" s="598"/>
      <c r="CH35" s="598"/>
      <c r="CI35" s="598"/>
      <c r="CJ35" s="598"/>
      <c r="CK35" s="598"/>
      <c r="CL35" s="598"/>
      <c r="CM35" s="598"/>
      <c r="CN35" s="181"/>
      <c r="CO35" s="597">
        <f t="shared" ref="CO35:CO43" si="3">IF(CQ35="","",CO34+1)</f>
        <v>23</v>
      </c>
      <c r="CP35" s="597"/>
      <c r="CQ35" s="598" t="str">
        <f>IF('各会計、関係団体の財政状況及び健全化判断比率'!BS8="","",'各会計、関係団体の財政状況及び健全化判断比率'!BS8)</f>
        <v>太平山観光開発株式会社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市有林会計</v>
      </c>
      <c r="F36" s="598"/>
      <c r="G36" s="598"/>
      <c r="H36" s="598"/>
      <c r="I36" s="598"/>
      <c r="J36" s="598"/>
      <c r="K36" s="598"/>
      <c r="L36" s="598"/>
      <c r="M36" s="598"/>
      <c r="N36" s="598"/>
      <c r="O36" s="598"/>
      <c r="P36" s="598"/>
      <c r="Q36" s="598"/>
      <c r="R36" s="598"/>
      <c r="S36" s="598"/>
      <c r="T36" s="181"/>
      <c r="U36" s="597">
        <f t="shared" ref="U36:U43" si="4">IF(W36="","",U35+1)</f>
        <v>10</v>
      </c>
      <c r="V36" s="597"/>
      <c r="W36" s="598" t="str">
        <f>IF('各会計、関係団体の財政状況及び健全化判断比率'!B30="","",'各会計、関係団体の財政状況及び健全化判断比率'!B30)</f>
        <v>後期高齢者医療事業会計</v>
      </c>
      <c r="X36" s="598"/>
      <c r="Y36" s="598"/>
      <c r="Z36" s="598"/>
      <c r="AA36" s="598"/>
      <c r="AB36" s="598"/>
      <c r="AC36" s="598"/>
      <c r="AD36" s="598"/>
      <c r="AE36" s="598"/>
      <c r="AF36" s="598"/>
      <c r="AG36" s="598"/>
      <c r="AH36" s="598"/>
      <c r="AI36" s="598"/>
      <c r="AJ36" s="598"/>
      <c r="AK36" s="598"/>
      <c r="AL36" s="181"/>
      <c r="AM36" s="597">
        <f t="shared" si="0"/>
        <v>13</v>
      </c>
      <c r="AN36" s="597"/>
      <c r="AO36" s="598" t="str">
        <f>IF('各会計、関係団体の財政状況及び健全化判断比率'!B33="","",'各会計、関係団体の財政状況及び健全化判断比率'!B33)</f>
        <v>農業集落排水事業会計</v>
      </c>
      <c r="AP36" s="598"/>
      <c r="AQ36" s="598"/>
      <c r="AR36" s="598"/>
      <c r="AS36" s="598"/>
      <c r="AT36" s="598"/>
      <c r="AU36" s="598"/>
      <c r="AV36" s="598"/>
      <c r="AW36" s="598"/>
      <c r="AX36" s="598"/>
      <c r="AY36" s="598"/>
      <c r="AZ36" s="598"/>
      <c r="BA36" s="598"/>
      <c r="BB36" s="598"/>
      <c r="BC36" s="598"/>
      <c r="BD36" s="181"/>
      <c r="BE36" s="597">
        <f t="shared" si="1"/>
        <v>16</v>
      </c>
      <c r="BF36" s="597"/>
      <c r="BG36" s="598" t="str">
        <f>IF('各会計、関係団体の財政状況及び健全化判断比率'!B36="","",'各会計、関係団体の財政状況及び健全化判断比率'!B36)</f>
        <v>秋田市大森山動物園会計</v>
      </c>
      <c r="BH36" s="598"/>
      <c r="BI36" s="598"/>
      <c r="BJ36" s="598"/>
      <c r="BK36" s="598"/>
      <c r="BL36" s="598"/>
      <c r="BM36" s="598"/>
      <c r="BN36" s="598"/>
      <c r="BO36" s="598"/>
      <c r="BP36" s="598"/>
      <c r="BQ36" s="598"/>
      <c r="BR36" s="598"/>
      <c r="BS36" s="598"/>
      <c r="BT36" s="598"/>
      <c r="BU36" s="598"/>
      <c r="BV36" s="181"/>
      <c r="BW36" s="597">
        <f t="shared" si="2"/>
        <v>20</v>
      </c>
      <c r="BX36" s="597"/>
      <c r="BY36" s="598" t="str">
        <f>IF('各会計、関係団体の財政状況及び健全化判断比率'!B70="","",'各会計、関係団体の財政状況及び健全化判断比率'!B70)</f>
        <v>秋田県後期高齢者医療広域連合（一般会計）</v>
      </c>
      <c r="BZ36" s="598"/>
      <c r="CA36" s="598"/>
      <c r="CB36" s="598"/>
      <c r="CC36" s="598"/>
      <c r="CD36" s="598"/>
      <c r="CE36" s="598"/>
      <c r="CF36" s="598"/>
      <c r="CG36" s="598"/>
      <c r="CH36" s="598"/>
      <c r="CI36" s="598"/>
      <c r="CJ36" s="598"/>
      <c r="CK36" s="598"/>
      <c r="CL36" s="598"/>
      <c r="CM36" s="598"/>
      <c r="CN36" s="181"/>
      <c r="CO36" s="597">
        <f t="shared" si="3"/>
        <v>24</v>
      </c>
      <c r="CP36" s="597"/>
      <c r="CQ36" s="598" t="str">
        <f>IF('各会計、関係団体の財政状況及び健全化判断比率'!BS9="","",'各会計、関係団体の財政状況及び健全化判断比率'!BS9)</f>
        <v>一般財団法人秋田市勤労者福祉振興協会</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市営墓地会計</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f t="shared" si="1"/>
        <v>17</v>
      </c>
      <c r="BF37" s="597"/>
      <c r="BG37" s="598" t="str">
        <f>IF('各会計、関係団体の財政状況及び健全化判断比率'!B37="","",'各会計、関係団体の財政状況及び健全化判断比率'!B37)</f>
        <v>秋田市廃棄物発電会計</v>
      </c>
      <c r="BH37" s="598"/>
      <c r="BI37" s="598"/>
      <c r="BJ37" s="598"/>
      <c r="BK37" s="598"/>
      <c r="BL37" s="598"/>
      <c r="BM37" s="598"/>
      <c r="BN37" s="598"/>
      <c r="BO37" s="598"/>
      <c r="BP37" s="598"/>
      <c r="BQ37" s="598"/>
      <c r="BR37" s="598"/>
      <c r="BS37" s="598"/>
      <c r="BT37" s="598"/>
      <c r="BU37" s="598"/>
      <c r="BV37" s="181"/>
      <c r="BW37" s="597">
        <f t="shared" si="2"/>
        <v>21</v>
      </c>
      <c r="BX37" s="597"/>
      <c r="BY37" s="598" t="str">
        <f>IF('各会計、関係団体の財政状況及び健全化判断比率'!B71="","",'各会計、関係団体の財政状況及び健全化判断比率'!B71)</f>
        <v>秋田県後期高齢者医療広域連合（後期高齢者医療特別会計）</v>
      </c>
      <c r="BZ37" s="598"/>
      <c r="CA37" s="598"/>
      <c r="CB37" s="598"/>
      <c r="CC37" s="598"/>
      <c r="CD37" s="598"/>
      <c r="CE37" s="598"/>
      <c r="CF37" s="598"/>
      <c r="CG37" s="598"/>
      <c r="CH37" s="598"/>
      <c r="CI37" s="598"/>
      <c r="CJ37" s="598"/>
      <c r="CK37" s="598"/>
      <c r="CL37" s="598"/>
      <c r="CM37" s="598"/>
      <c r="CN37" s="181"/>
      <c r="CO37" s="597">
        <f t="shared" si="3"/>
        <v>25</v>
      </c>
      <c r="CP37" s="597"/>
      <c r="CQ37" s="598" t="str">
        <f>IF('各会計、関係団体の財政状況及び健全化判断比率'!BS10="","",'各会計、関係団体の財政状況及び健全化判断比率'!BS10)</f>
        <v>公益財団法人秋田観光コンベンション協会</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f t="shared" ref="C38:C43" si="5">IF(E38="","",C37+1)</f>
        <v>5</v>
      </c>
      <c r="D38" s="597"/>
      <c r="E38" s="598" t="str">
        <f>IF('各会計、関係団体の財政状況及び健全化判断比率'!B11="","",'各会計、関係団体の財政状況及び健全化判断比率'!B11)</f>
        <v>病院事業債管理会計</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f t="shared" si="3"/>
        <v>26</v>
      </c>
      <c r="CP38" s="597"/>
      <c r="CQ38" s="598" t="str">
        <f>IF('各会計、関係団体の財政状況及び健全化判断比率'!BS11="","",'各会計、関係団体の財政状況及び健全化判断比率'!BS11)</f>
        <v>河辺地域振興株式会社</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f t="shared" si="5"/>
        <v>6</v>
      </c>
      <c r="D39" s="597"/>
      <c r="E39" s="598" t="str">
        <f>IF('各会計、関係団体の財政状況及び健全化判断比率'!B12="","",'各会計、関係団体の財政状況及び健全化判断比率'!B12)</f>
        <v>学校給食費会計</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27</v>
      </c>
      <c r="CP39" s="597"/>
      <c r="CQ39" s="598" t="str">
        <f>IF('各会計、関係団体の財政状況及び健全化判断比率'!BS12="","",'各会計、関係団体の財政状況及び健全化判断比率'!BS12)</f>
        <v>株式会社雄和振興公社</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f t="shared" si="5"/>
        <v>7</v>
      </c>
      <c r="D40" s="597"/>
      <c r="E40" s="598" t="str">
        <f>IF('各会計、関係団体の財政状況及び健全化判断比率'!B13="","",'各会計、関係団体の財政状況及び健全化判断比率'!B13)</f>
        <v>母子父子寡婦福祉資金貸付事業会計</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28</v>
      </c>
      <c r="CP40" s="597"/>
      <c r="CQ40" s="598" t="str">
        <f>IF('各会計、関係団体の財政状況及び健全化判断比率'!BS13="","",'各会計、関係団体の財政状況及び健全化判断比率'!BS13)</f>
        <v>公益財団法人秋田市総合振興公社</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29</v>
      </c>
      <c r="CP41" s="597"/>
      <c r="CQ41" s="598" t="str">
        <f>IF('各会計、関係団体の財政状況及び健全化判断比率'!BS14="","",'各会計、関係団体の財政状況及び健全化判断比率'!BS14)</f>
        <v>公立大学法人秋田公立美術大学</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f t="shared" si="3"/>
        <v>30</v>
      </c>
      <c r="CP42" s="597"/>
      <c r="CQ42" s="598" t="str">
        <f>IF('各会計、関係団体の財政状況及び健全化判断比率'!BS15="","",'各会計、関係団体の財政状況及び健全化判断比率'!BS15)</f>
        <v>地方独立行政法人市立秋田総合病院</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f t="shared" si="3"/>
        <v>31</v>
      </c>
      <c r="CP43" s="597"/>
      <c r="CQ43" s="598" t="str">
        <f>IF('各会計、関係団体の財政状況及び健全化判断比率'!BS16="","",'各会計、関係団体の財政状況及び健全化判断比率'!BS16)</f>
        <v>公立大学法人国際教養大学</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53OKEts85i/xCx1CVKZ/vNH1aS0SyWNLLrQCAA7nC9Na5mc2sXZ8fdH2KHnRv5sioMAlJvMTBdYedUynFtBOvw==" saltValue="gL9n0N/KHd8s19hjCaITo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43329327</v>
      </c>
      <c r="S5" s="613"/>
      <c r="T5" s="613"/>
      <c r="U5" s="613"/>
      <c r="V5" s="613"/>
      <c r="W5" s="613"/>
      <c r="X5" s="613"/>
      <c r="Y5" s="614"/>
      <c r="Z5" s="615">
        <v>27.7</v>
      </c>
      <c r="AA5" s="615"/>
      <c r="AB5" s="615"/>
      <c r="AC5" s="615"/>
      <c r="AD5" s="616">
        <v>43329327</v>
      </c>
      <c r="AE5" s="616"/>
      <c r="AF5" s="616"/>
      <c r="AG5" s="616"/>
      <c r="AH5" s="616"/>
      <c r="AI5" s="616"/>
      <c r="AJ5" s="616"/>
      <c r="AK5" s="616"/>
      <c r="AL5" s="617">
        <v>56.9</v>
      </c>
      <c r="AM5" s="618"/>
      <c r="AN5" s="618"/>
      <c r="AO5" s="619"/>
      <c r="AP5" s="609" t="s">
        <v>216</v>
      </c>
      <c r="AQ5" s="610"/>
      <c r="AR5" s="610"/>
      <c r="AS5" s="610"/>
      <c r="AT5" s="610"/>
      <c r="AU5" s="610"/>
      <c r="AV5" s="610"/>
      <c r="AW5" s="610"/>
      <c r="AX5" s="610"/>
      <c r="AY5" s="610"/>
      <c r="AZ5" s="610"/>
      <c r="BA5" s="610"/>
      <c r="BB5" s="610"/>
      <c r="BC5" s="610"/>
      <c r="BD5" s="610"/>
      <c r="BE5" s="610"/>
      <c r="BF5" s="611"/>
      <c r="BG5" s="623">
        <v>41753212</v>
      </c>
      <c r="BH5" s="624"/>
      <c r="BI5" s="624"/>
      <c r="BJ5" s="624"/>
      <c r="BK5" s="624"/>
      <c r="BL5" s="624"/>
      <c r="BM5" s="624"/>
      <c r="BN5" s="625"/>
      <c r="BO5" s="626">
        <v>96.4</v>
      </c>
      <c r="BP5" s="626"/>
      <c r="BQ5" s="626"/>
      <c r="BR5" s="626"/>
      <c r="BS5" s="627">
        <v>2941969</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1096547</v>
      </c>
      <c r="S6" s="624"/>
      <c r="T6" s="624"/>
      <c r="U6" s="624"/>
      <c r="V6" s="624"/>
      <c r="W6" s="624"/>
      <c r="X6" s="624"/>
      <c r="Y6" s="625"/>
      <c r="Z6" s="626">
        <v>0.7</v>
      </c>
      <c r="AA6" s="626"/>
      <c r="AB6" s="626"/>
      <c r="AC6" s="626"/>
      <c r="AD6" s="627">
        <v>1096547</v>
      </c>
      <c r="AE6" s="627"/>
      <c r="AF6" s="627"/>
      <c r="AG6" s="627"/>
      <c r="AH6" s="627"/>
      <c r="AI6" s="627"/>
      <c r="AJ6" s="627"/>
      <c r="AK6" s="627"/>
      <c r="AL6" s="628">
        <v>1.4</v>
      </c>
      <c r="AM6" s="629"/>
      <c r="AN6" s="629"/>
      <c r="AO6" s="630"/>
      <c r="AP6" s="620" t="s">
        <v>221</v>
      </c>
      <c r="AQ6" s="621"/>
      <c r="AR6" s="621"/>
      <c r="AS6" s="621"/>
      <c r="AT6" s="621"/>
      <c r="AU6" s="621"/>
      <c r="AV6" s="621"/>
      <c r="AW6" s="621"/>
      <c r="AX6" s="621"/>
      <c r="AY6" s="621"/>
      <c r="AZ6" s="621"/>
      <c r="BA6" s="621"/>
      <c r="BB6" s="621"/>
      <c r="BC6" s="621"/>
      <c r="BD6" s="621"/>
      <c r="BE6" s="621"/>
      <c r="BF6" s="622"/>
      <c r="BG6" s="623">
        <v>41753212</v>
      </c>
      <c r="BH6" s="624"/>
      <c r="BI6" s="624"/>
      <c r="BJ6" s="624"/>
      <c r="BK6" s="624"/>
      <c r="BL6" s="624"/>
      <c r="BM6" s="624"/>
      <c r="BN6" s="625"/>
      <c r="BO6" s="626">
        <v>96.4</v>
      </c>
      <c r="BP6" s="626"/>
      <c r="BQ6" s="626"/>
      <c r="BR6" s="626"/>
      <c r="BS6" s="627">
        <v>2941969</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653663</v>
      </c>
      <c r="CS6" s="624"/>
      <c r="CT6" s="624"/>
      <c r="CU6" s="624"/>
      <c r="CV6" s="624"/>
      <c r="CW6" s="624"/>
      <c r="CX6" s="624"/>
      <c r="CY6" s="625"/>
      <c r="CZ6" s="617">
        <v>0.4</v>
      </c>
      <c r="DA6" s="618"/>
      <c r="DB6" s="618"/>
      <c r="DC6" s="634"/>
      <c r="DD6" s="632" t="s">
        <v>122</v>
      </c>
      <c r="DE6" s="624"/>
      <c r="DF6" s="624"/>
      <c r="DG6" s="624"/>
      <c r="DH6" s="624"/>
      <c r="DI6" s="624"/>
      <c r="DJ6" s="624"/>
      <c r="DK6" s="624"/>
      <c r="DL6" s="624"/>
      <c r="DM6" s="624"/>
      <c r="DN6" s="624"/>
      <c r="DO6" s="624"/>
      <c r="DP6" s="625"/>
      <c r="DQ6" s="632">
        <v>653663</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10569</v>
      </c>
      <c r="S7" s="624"/>
      <c r="T7" s="624"/>
      <c r="U7" s="624"/>
      <c r="V7" s="624"/>
      <c r="W7" s="624"/>
      <c r="X7" s="624"/>
      <c r="Y7" s="625"/>
      <c r="Z7" s="626">
        <v>0</v>
      </c>
      <c r="AA7" s="626"/>
      <c r="AB7" s="626"/>
      <c r="AC7" s="626"/>
      <c r="AD7" s="627">
        <v>10569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19109749</v>
      </c>
      <c r="BH7" s="624"/>
      <c r="BI7" s="624"/>
      <c r="BJ7" s="624"/>
      <c r="BK7" s="624"/>
      <c r="BL7" s="624"/>
      <c r="BM7" s="624"/>
      <c r="BN7" s="625"/>
      <c r="BO7" s="626">
        <v>44.1</v>
      </c>
      <c r="BP7" s="626"/>
      <c r="BQ7" s="626"/>
      <c r="BR7" s="626"/>
      <c r="BS7" s="627">
        <v>555972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15047055</v>
      </c>
      <c r="CS7" s="624"/>
      <c r="CT7" s="624"/>
      <c r="CU7" s="624"/>
      <c r="CV7" s="624"/>
      <c r="CW7" s="624"/>
      <c r="CX7" s="624"/>
      <c r="CY7" s="625"/>
      <c r="CZ7" s="626">
        <v>9.8000000000000007</v>
      </c>
      <c r="DA7" s="626"/>
      <c r="DB7" s="626"/>
      <c r="DC7" s="626"/>
      <c r="DD7" s="632">
        <v>660741</v>
      </c>
      <c r="DE7" s="624"/>
      <c r="DF7" s="624"/>
      <c r="DG7" s="624"/>
      <c r="DH7" s="624"/>
      <c r="DI7" s="624"/>
      <c r="DJ7" s="624"/>
      <c r="DK7" s="624"/>
      <c r="DL7" s="624"/>
      <c r="DM7" s="624"/>
      <c r="DN7" s="624"/>
      <c r="DO7" s="624"/>
      <c r="DP7" s="625"/>
      <c r="DQ7" s="632">
        <v>13335454</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116471</v>
      </c>
      <c r="S8" s="624"/>
      <c r="T8" s="624"/>
      <c r="U8" s="624"/>
      <c r="V8" s="624"/>
      <c r="W8" s="624"/>
      <c r="X8" s="624"/>
      <c r="Y8" s="625"/>
      <c r="Z8" s="626">
        <v>0.1</v>
      </c>
      <c r="AA8" s="626"/>
      <c r="AB8" s="626"/>
      <c r="AC8" s="626"/>
      <c r="AD8" s="627">
        <v>116471</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533445</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58858248</v>
      </c>
      <c r="CS8" s="624"/>
      <c r="CT8" s="624"/>
      <c r="CU8" s="624"/>
      <c r="CV8" s="624"/>
      <c r="CW8" s="624"/>
      <c r="CX8" s="624"/>
      <c r="CY8" s="625"/>
      <c r="CZ8" s="626">
        <v>38.299999999999997</v>
      </c>
      <c r="DA8" s="626"/>
      <c r="DB8" s="626"/>
      <c r="DC8" s="626"/>
      <c r="DD8" s="632">
        <v>485475</v>
      </c>
      <c r="DE8" s="624"/>
      <c r="DF8" s="624"/>
      <c r="DG8" s="624"/>
      <c r="DH8" s="624"/>
      <c r="DI8" s="624"/>
      <c r="DJ8" s="624"/>
      <c r="DK8" s="624"/>
      <c r="DL8" s="624"/>
      <c r="DM8" s="624"/>
      <c r="DN8" s="624"/>
      <c r="DO8" s="624"/>
      <c r="DP8" s="625"/>
      <c r="DQ8" s="632">
        <v>28895009</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156464</v>
      </c>
      <c r="S9" s="624"/>
      <c r="T9" s="624"/>
      <c r="U9" s="624"/>
      <c r="V9" s="624"/>
      <c r="W9" s="624"/>
      <c r="X9" s="624"/>
      <c r="Y9" s="625"/>
      <c r="Z9" s="626">
        <v>0.1</v>
      </c>
      <c r="AA9" s="626"/>
      <c r="AB9" s="626"/>
      <c r="AC9" s="626"/>
      <c r="AD9" s="627">
        <v>156464</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15165668</v>
      </c>
      <c r="BH9" s="624"/>
      <c r="BI9" s="624"/>
      <c r="BJ9" s="624"/>
      <c r="BK9" s="624"/>
      <c r="BL9" s="624"/>
      <c r="BM9" s="624"/>
      <c r="BN9" s="625"/>
      <c r="BO9" s="626">
        <v>35</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14489720</v>
      </c>
      <c r="CS9" s="624"/>
      <c r="CT9" s="624"/>
      <c r="CU9" s="624"/>
      <c r="CV9" s="624"/>
      <c r="CW9" s="624"/>
      <c r="CX9" s="624"/>
      <c r="CY9" s="625"/>
      <c r="CZ9" s="626">
        <v>9.4</v>
      </c>
      <c r="DA9" s="626"/>
      <c r="DB9" s="626"/>
      <c r="DC9" s="626"/>
      <c r="DD9" s="632">
        <v>2581846</v>
      </c>
      <c r="DE9" s="624"/>
      <c r="DF9" s="624"/>
      <c r="DG9" s="624"/>
      <c r="DH9" s="624"/>
      <c r="DI9" s="624"/>
      <c r="DJ9" s="624"/>
      <c r="DK9" s="624"/>
      <c r="DL9" s="624"/>
      <c r="DM9" s="624"/>
      <c r="DN9" s="624"/>
      <c r="DO9" s="624"/>
      <c r="DP9" s="625"/>
      <c r="DQ9" s="632">
        <v>7909995</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1205545</v>
      </c>
      <c r="BH10" s="624"/>
      <c r="BI10" s="624"/>
      <c r="BJ10" s="624"/>
      <c r="BK10" s="624"/>
      <c r="BL10" s="624"/>
      <c r="BM10" s="624"/>
      <c r="BN10" s="625"/>
      <c r="BO10" s="626">
        <v>2.8</v>
      </c>
      <c r="BP10" s="626"/>
      <c r="BQ10" s="626"/>
      <c r="BR10" s="626"/>
      <c r="BS10" s="627">
        <v>196194</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585014</v>
      </c>
      <c r="CS10" s="624"/>
      <c r="CT10" s="624"/>
      <c r="CU10" s="624"/>
      <c r="CV10" s="624"/>
      <c r="CW10" s="624"/>
      <c r="CX10" s="624"/>
      <c r="CY10" s="625"/>
      <c r="CZ10" s="626">
        <v>0.4</v>
      </c>
      <c r="DA10" s="626"/>
      <c r="DB10" s="626"/>
      <c r="DC10" s="626"/>
      <c r="DD10" s="632">
        <v>18339</v>
      </c>
      <c r="DE10" s="624"/>
      <c r="DF10" s="624"/>
      <c r="DG10" s="624"/>
      <c r="DH10" s="624"/>
      <c r="DI10" s="624"/>
      <c r="DJ10" s="624"/>
      <c r="DK10" s="624"/>
      <c r="DL10" s="624"/>
      <c r="DM10" s="624"/>
      <c r="DN10" s="624"/>
      <c r="DO10" s="624"/>
      <c r="DP10" s="625"/>
      <c r="DQ10" s="632">
        <v>383392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8172776</v>
      </c>
      <c r="S11" s="624"/>
      <c r="T11" s="624"/>
      <c r="U11" s="624"/>
      <c r="V11" s="624"/>
      <c r="W11" s="624"/>
      <c r="X11" s="624"/>
      <c r="Y11" s="625"/>
      <c r="Z11" s="628">
        <v>5.2</v>
      </c>
      <c r="AA11" s="629"/>
      <c r="AB11" s="629"/>
      <c r="AC11" s="635"/>
      <c r="AD11" s="632">
        <v>8172776</v>
      </c>
      <c r="AE11" s="624"/>
      <c r="AF11" s="624"/>
      <c r="AG11" s="624"/>
      <c r="AH11" s="624"/>
      <c r="AI11" s="624"/>
      <c r="AJ11" s="624"/>
      <c r="AK11" s="625"/>
      <c r="AL11" s="628">
        <v>10.7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2205091</v>
      </c>
      <c r="BH11" s="624"/>
      <c r="BI11" s="624"/>
      <c r="BJ11" s="624"/>
      <c r="BK11" s="624"/>
      <c r="BL11" s="624"/>
      <c r="BM11" s="624"/>
      <c r="BN11" s="625"/>
      <c r="BO11" s="626">
        <v>5.0999999999999996</v>
      </c>
      <c r="BP11" s="626"/>
      <c r="BQ11" s="626"/>
      <c r="BR11" s="626"/>
      <c r="BS11" s="627">
        <v>359778</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3159659</v>
      </c>
      <c r="CS11" s="624"/>
      <c r="CT11" s="624"/>
      <c r="CU11" s="624"/>
      <c r="CV11" s="624"/>
      <c r="CW11" s="624"/>
      <c r="CX11" s="624"/>
      <c r="CY11" s="625"/>
      <c r="CZ11" s="626">
        <v>2.1</v>
      </c>
      <c r="DA11" s="626"/>
      <c r="DB11" s="626"/>
      <c r="DC11" s="626"/>
      <c r="DD11" s="632">
        <v>842353</v>
      </c>
      <c r="DE11" s="624"/>
      <c r="DF11" s="624"/>
      <c r="DG11" s="624"/>
      <c r="DH11" s="624"/>
      <c r="DI11" s="624"/>
      <c r="DJ11" s="624"/>
      <c r="DK11" s="624"/>
      <c r="DL11" s="624"/>
      <c r="DM11" s="624"/>
      <c r="DN11" s="624"/>
      <c r="DO11" s="624"/>
      <c r="DP11" s="625"/>
      <c r="DQ11" s="632">
        <v>1582923</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52622</v>
      </c>
      <c r="S12" s="624"/>
      <c r="T12" s="624"/>
      <c r="U12" s="624"/>
      <c r="V12" s="624"/>
      <c r="W12" s="624"/>
      <c r="X12" s="624"/>
      <c r="Y12" s="625"/>
      <c r="Z12" s="626">
        <v>0</v>
      </c>
      <c r="AA12" s="626"/>
      <c r="AB12" s="626"/>
      <c r="AC12" s="626"/>
      <c r="AD12" s="627">
        <v>52622</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19494889</v>
      </c>
      <c r="BH12" s="624"/>
      <c r="BI12" s="624"/>
      <c r="BJ12" s="624"/>
      <c r="BK12" s="624"/>
      <c r="BL12" s="624"/>
      <c r="BM12" s="624"/>
      <c r="BN12" s="625"/>
      <c r="BO12" s="626">
        <v>45</v>
      </c>
      <c r="BP12" s="626"/>
      <c r="BQ12" s="626"/>
      <c r="BR12" s="626"/>
      <c r="BS12" s="627">
        <v>2385997</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8953350</v>
      </c>
      <c r="CS12" s="624"/>
      <c r="CT12" s="624"/>
      <c r="CU12" s="624"/>
      <c r="CV12" s="624"/>
      <c r="CW12" s="624"/>
      <c r="CX12" s="624"/>
      <c r="CY12" s="625"/>
      <c r="CZ12" s="626">
        <v>5.8</v>
      </c>
      <c r="DA12" s="626"/>
      <c r="DB12" s="626"/>
      <c r="DC12" s="626"/>
      <c r="DD12" s="632">
        <v>12995</v>
      </c>
      <c r="DE12" s="624"/>
      <c r="DF12" s="624"/>
      <c r="DG12" s="624"/>
      <c r="DH12" s="624"/>
      <c r="DI12" s="624"/>
      <c r="DJ12" s="624"/>
      <c r="DK12" s="624"/>
      <c r="DL12" s="624"/>
      <c r="DM12" s="624"/>
      <c r="DN12" s="624"/>
      <c r="DO12" s="624"/>
      <c r="DP12" s="625"/>
      <c r="DQ12" s="632">
        <v>2169900</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19291220</v>
      </c>
      <c r="BH13" s="624"/>
      <c r="BI13" s="624"/>
      <c r="BJ13" s="624"/>
      <c r="BK13" s="624"/>
      <c r="BL13" s="624"/>
      <c r="BM13" s="624"/>
      <c r="BN13" s="625"/>
      <c r="BO13" s="626">
        <v>44.5</v>
      </c>
      <c r="BP13" s="626"/>
      <c r="BQ13" s="626"/>
      <c r="BR13" s="626"/>
      <c r="BS13" s="627">
        <v>2385997</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16634614</v>
      </c>
      <c r="CS13" s="624"/>
      <c r="CT13" s="624"/>
      <c r="CU13" s="624"/>
      <c r="CV13" s="624"/>
      <c r="CW13" s="624"/>
      <c r="CX13" s="624"/>
      <c r="CY13" s="625"/>
      <c r="CZ13" s="626">
        <v>10.8</v>
      </c>
      <c r="DA13" s="626"/>
      <c r="DB13" s="626"/>
      <c r="DC13" s="626"/>
      <c r="DD13" s="632">
        <v>8013397</v>
      </c>
      <c r="DE13" s="624"/>
      <c r="DF13" s="624"/>
      <c r="DG13" s="624"/>
      <c r="DH13" s="624"/>
      <c r="DI13" s="624"/>
      <c r="DJ13" s="624"/>
      <c r="DK13" s="624"/>
      <c r="DL13" s="624"/>
      <c r="DM13" s="624"/>
      <c r="DN13" s="624"/>
      <c r="DO13" s="624"/>
      <c r="DP13" s="625"/>
      <c r="DQ13" s="632">
        <v>8881564</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4609</v>
      </c>
      <c r="S14" s="624"/>
      <c r="T14" s="624"/>
      <c r="U14" s="624"/>
      <c r="V14" s="624"/>
      <c r="W14" s="624"/>
      <c r="X14" s="624"/>
      <c r="Y14" s="625"/>
      <c r="Z14" s="626">
        <v>0</v>
      </c>
      <c r="AA14" s="626"/>
      <c r="AB14" s="626"/>
      <c r="AC14" s="626"/>
      <c r="AD14" s="627">
        <v>4609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935242</v>
      </c>
      <c r="BH14" s="624"/>
      <c r="BI14" s="624"/>
      <c r="BJ14" s="624"/>
      <c r="BK14" s="624"/>
      <c r="BL14" s="624"/>
      <c r="BM14" s="624"/>
      <c r="BN14" s="625"/>
      <c r="BO14" s="626">
        <v>2.2000000000000002</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4334240</v>
      </c>
      <c r="CS14" s="624"/>
      <c r="CT14" s="624"/>
      <c r="CU14" s="624"/>
      <c r="CV14" s="624"/>
      <c r="CW14" s="624"/>
      <c r="CX14" s="624"/>
      <c r="CY14" s="625"/>
      <c r="CZ14" s="626">
        <v>2.8</v>
      </c>
      <c r="DA14" s="626"/>
      <c r="DB14" s="626"/>
      <c r="DC14" s="626"/>
      <c r="DD14" s="632">
        <v>821492</v>
      </c>
      <c r="DE14" s="624"/>
      <c r="DF14" s="624"/>
      <c r="DG14" s="624"/>
      <c r="DH14" s="624"/>
      <c r="DI14" s="624"/>
      <c r="DJ14" s="624"/>
      <c r="DK14" s="624"/>
      <c r="DL14" s="624"/>
      <c r="DM14" s="624"/>
      <c r="DN14" s="624"/>
      <c r="DO14" s="624"/>
      <c r="DP14" s="625"/>
      <c r="DQ14" s="632">
        <v>3543702</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2208937</v>
      </c>
      <c r="BH15" s="624"/>
      <c r="BI15" s="624"/>
      <c r="BJ15" s="624"/>
      <c r="BK15" s="624"/>
      <c r="BL15" s="624"/>
      <c r="BM15" s="624"/>
      <c r="BN15" s="625"/>
      <c r="BO15" s="626">
        <v>5.0999999999999996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16524263</v>
      </c>
      <c r="CS15" s="624"/>
      <c r="CT15" s="624"/>
      <c r="CU15" s="624"/>
      <c r="CV15" s="624"/>
      <c r="CW15" s="624"/>
      <c r="CX15" s="624"/>
      <c r="CY15" s="625"/>
      <c r="CZ15" s="626">
        <v>10.7</v>
      </c>
      <c r="DA15" s="626"/>
      <c r="DB15" s="626"/>
      <c r="DC15" s="626"/>
      <c r="DD15" s="632">
        <v>4317298</v>
      </c>
      <c r="DE15" s="624"/>
      <c r="DF15" s="624"/>
      <c r="DG15" s="624"/>
      <c r="DH15" s="624"/>
      <c r="DI15" s="624"/>
      <c r="DJ15" s="624"/>
      <c r="DK15" s="624"/>
      <c r="DL15" s="624"/>
      <c r="DM15" s="624"/>
      <c r="DN15" s="624"/>
      <c r="DO15" s="624"/>
      <c r="DP15" s="625"/>
      <c r="DQ15" s="632">
        <v>9763436</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62076</v>
      </c>
      <c r="S16" s="624"/>
      <c r="T16" s="624"/>
      <c r="U16" s="624"/>
      <c r="V16" s="624"/>
      <c r="W16" s="624"/>
      <c r="X16" s="624"/>
      <c r="Y16" s="625"/>
      <c r="Z16" s="626">
        <v>0</v>
      </c>
      <c r="AA16" s="626"/>
      <c r="AB16" s="626"/>
      <c r="AC16" s="626"/>
      <c r="AD16" s="627">
        <v>62076</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v>4395</v>
      </c>
      <c r="BH16" s="624"/>
      <c r="BI16" s="624"/>
      <c r="BJ16" s="624"/>
      <c r="BK16" s="624"/>
      <c r="BL16" s="624"/>
      <c r="BM16" s="624"/>
      <c r="BN16" s="625"/>
      <c r="BO16" s="626">
        <v>0</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1491662</v>
      </c>
      <c r="CS16" s="624"/>
      <c r="CT16" s="624"/>
      <c r="CU16" s="624"/>
      <c r="CV16" s="624"/>
      <c r="CW16" s="624"/>
      <c r="CX16" s="624"/>
      <c r="CY16" s="625"/>
      <c r="CZ16" s="626">
        <v>1</v>
      </c>
      <c r="DA16" s="626"/>
      <c r="DB16" s="626"/>
      <c r="DC16" s="626"/>
      <c r="DD16" s="632" t="s">
        <v>122</v>
      </c>
      <c r="DE16" s="624"/>
      <c r="DF16" s="624"/>
      <c r="DG16" s="624"/>
      <c r="DH16" s="624"/>
      <c r="DI16" s="624"/>
      <c r="DJ16" s="624"/>
      <c r="DK16" s="624"/>
      <c r="DL16" s="624"/>
      <c r="DM16" s="624"/>
      <c r="DN16" s="624"/>
      <c r="DO16" s="624"/>
      <c r="DP16" s="625"/>
      <c r="DQ16" s="632">
        <v>839958</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591211</v>
      </c>
      <c r="S17" s="624"/>
      <c r="T17" s="624"/>
      <c r="U17" s="624"/>
      <c r="V17" s="624"/>
      <c r="W17" s="624"/>
      <c r="X17" s="624"/>
      <c r="Y17" s="625"/>
      <c r="Z17" s="626">
        <v>0.4</v>
      </c>
      <c r="AA17" s="626"/>
      <c r="AB17" s="626"/>
      <c r="AC17" s="626"/>
      <c r="AD17" s="627">
        <v>591211</v>
      </c>
      <c r="AE17" s="627"/>
      <c r="AF17" s="627"/>
      <c r="AG17" s="627"/>
      <c r="AH17" s="627"/>
      <c r="AI17" s="627"/>
      <c r="AJ17" s="627"/>
      <c r="AK17" s="627"/>
      <c r="AL17" s="628">
        <v>0.8</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13015361</v>
      </c>
      <c r="CS17" s="624"/>
      <c r="CT17" s="624"/>
      <c r="CU17" s="624"/>
      <c r="CV17" s="624"/>
      <c r="CW17" s="624"/>
      <c r="CX17" s="624"/>
      <c r="CY17" s="625"/>
      <c r="CZ17" s="626">
        <v>8.5</v>
      </c>
      <c r="DA17" s="626"/>
      <c r="DB17" s="626"/>
      <c r="DC17" s="626"/>
      <c r="DD17" s="632" t="s">
        <v>122</v>
      </c>
      <c r="DE17" s="624"/>
      <c r="DF17" s="624"/>
      <c r="DG17" s="624"/>
      <c r="DH17" s="624"/>
      <c r="DI17" s="624"/>
      <c r="DJ17" s="624"/>
      <c r="DK17" s="624"/>
      <c r="DL17" s="624"/>
      <c r="DM17" s="624"/>
      <c r="DN17" s="624"/>
      <c r="DO17" s="624"/>
      <c r="DP17" s="625"/>
      <c r="DQ17" s="632">
        <v>12751512</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345857</v>
      </c>
      <c r="S18" s="624"/>
      <c r="T18" s="624"/>
      <c r="U18" s="624"/>
      <c r="V18" s="624"/>
      <c r="W18" s="624"/>
      <c r="X18" s="624"/>
      <c r="Y18" s="625"/>
      <c r="Z18" s="626">
        <v>0.2</v>
      </c>
      <c r="AA18" s="626"/>
      <c r="AB18" s="626"/>
      <c r="AC18" s="626"/>
      <c r="AD18" s="627">
        <v>345857</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v>2576</v>
      </c>
      <c r="CS18" s="624"/>
      <c r="CT18" s="624"/>
      <c r="CU18" s="624"/>
      <c r="CV18" s="624"/>
      <c r="CW18" s="624"/>
      <c r="CX18" s="624"/>
      <c r="CY18" s="625"/>
      <c r="CZ18" s="626">
        <v>0</v>
      </c>
      <c r="DA18" s="626"/>
      <c r="DB18" s="626"/>
      <c r="DC18" s="626"/>
      <c r="DD18" s="632" t="s">
        <v>122</v>
      </c>
      <c r="DE18" s="624"/>
      <c r="DF18" s="624"/>
      <c r="DG18" s="624"/>
      <c r="DH18" s="624"/>
      <c r="DI18" s="624"/>
      <c r="DJ18" s="624"/>
      <c r="DK18" s="624"/>
      <c r="DL18" s="624"/>
      <c r="DM18" s="624"/>
      <c r="DN18" s="624"/>
      <c r="DO18" s="624"/>
      <c r="DP18" s="625"/>
      <c r="DQ18" s="632">
        <v>2576</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313376</v>
      </c>
      <c r="S19" s="624"/>
      <c r="T19" s="624"/>
      <c r="U19" s="624"/>
      <c r="V19" s="624"/>
      <c r="W19" s="624"/>
      <c r="X19" s="624"/>
      <c r="Y19" s="625"/>
      <c r="Z19" s="626">
        <v>0.2</v>
      </c>
      <c r="AA19" s="626"/>
      <c r="AB19" s="626"/>
      <c r="AC19" s="626"/>
      <c r="AD19" s="627">
        <v>313376</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1576115</v>
      </c>
      <c r="BH19" s="624"/>
      <c r="BI19" s="624"/>
      <c r="BJ19" s="624"/>
      <c r="BK19" s="624"/>
      <c r="BL19" s="624"/>
      <c r="BM19" s="624"/>
      <c r="BN19" s="625"/>
      <c r="BO19" s="626">
        <v>3.6</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32481</v>
      </c>
      <c r="S20" s="624"/>
      <c r="T20" s="624"/>
      <c r="U20" s="624"/>
      <c r="V20" s="624"/>
      <c r="W20" s="624"/>
      <c r="X20" s="624"/>
      <c r="Y20" s="625"/>
      <c r="Z20" s="626">
        <v>0</v>
      </c>
      <c r="AA20" s="626"/>
      <c r="AB20" s="626"/>
      <c r="AC20" s="626"/>
      <c r="AD20" s="627">
        <v>32481</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1576115</v>
      </c>
      <c r="BH20" s="624"/>
      <c r="BI20" s="624"/>
      <c r="BJ20" s="624"/>
      <c r="BK20" s="624"/>
      <c r="BL20" s="624"/>
      <c r="BM20" s="624"/>
      <c r="BN20" s="625"/>
      <c r="BO20" s="626">
        <v>3.6</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153749425</v>
      </c>
      <c r="CS20" s="624"/>
      <c r="CT20" s="624"/>
      <c r="CU20" s="624"/>
      <c r="CV20" s="624"/>
      <c r="CW20" s="624"/>
      <c r="CX20" s="624"/>
      <c r="CY20" s="625"/>
      <c r="CZ20" s="626">
        <v>100</v>
      </c>
      <c r="DA20" s="626"/>
      <c r="DB20" s="626"/>
      <c r="DC20" s="626"/>
      <c r="DD20" s="632">
        <v>17753936</v>
      </c>
      <c r="DE20" s="624"/>
      <c r="DF20" s="624"/>
      <c r="DG20" s="624"/>
      <c r="DH20" s="624"/>
      <c r="DI20" s="624"/>
      <c r="DJ20" s="624"/>
      <c r="DK20" s="624"/>
      <c r="DL20" s="624"/>
      <c r="DM20" s="624"/>
      <c r="DN20" s="624"/>
      <c r="DO20" s="624"/>
      <c r="DP20" s="625"/>
      <c r="DQ20" s="632">
        <v>90713084</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24898881</v>
      </c>
      <c r="S21" s="624"/>
      <c r="T21" s="624"/>
      <c r="U21" s="624"/>
      <c r="V21" s="624"/>
      <c r="W21" s="624"/>
      <c r="X21" s="624"/>
      <c r="Y21" s="625"/>
      <c r="Z21" s="626">
        <v>15.9</v>
      </c>
      <c r="AA21" s="626"/>
      <c r="AB21" s="626"/>
      <c r="AC21" s="626"/>
      <c r="AD21" s="627">
        <v>21637584</v>
      </c>
      <c r="AE21" s="627"/>
      <c r="AF21" s="627"/>
      <c r="AG21" s="627"/>
      <c r="AH21" s="627"/>
      <c r="AI21" s="627"/>
      <c r="AJ21" s="627"/>
      <c r="AK21" s="627"/>
      <c r="AL21" s="628">
        <v>28.4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43136</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21637584</v>
      </c>
      <c r="S22" s="624"/>
      <c r="T22" s="624"/>
      <c r="U22" s="624"/>
      <c r="V22" s="624"/>
      <c r="W22" s="624"/>
      <c r="X22" s="624"/>
      <c r="Y22" s="625"/>
      <c r="Z22" s="626">
        <v>13.8</v>
      </c>
      <c r="AA22" s="626"/>
      <c r="AB22" s="626"/>
      <c r="AC22" s="626"/>
      <c r="AD22" s="627">
        <v>21637584</v>
      </c>
      <c r="AE22" s="627"/>
      <c r="AF22" s="627"/>
      <c r="AG22" s="627"/>
      <c r="AH22" s="627"/>
      <c r="AI22" s="627"/>
      <c r="AJ22" s="627"/>
      <c r="AK22" s="627"/>
      <c r="AL22" s="628">
        <v>28.4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v>1532979</v>
      </c>
      <c r="BH22" s="624"/>
      <c r="BI22" s="624"/>
      <c r="BJ22" s="624"/>
      <c r="BK22" s="624"/>
      <c r="BL22" s="624"/>
      <c r="BM22" s="624"/>
      <c r="BN22" s="625"/>
      <c r="BO22" s="626">
        <v>3.5</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3261297</v>
      </c>
      <c r="S23" s="624"/>
      <c r="T23" s="624"/>
      <c r="U23" s="624"/>
      <c r="V23" s="624"/>
      <c r="W23" s="624"/>
      <c r="X23" s="624"/>
      <c r="Y23" s="625"/>
      <c r="Z23" s="626">
        <v>2.1</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75624507</v>
      </c>
      <c r="CS24" s="613"/>
      <c r="CT24" s="613"/>
      <c r="CU24" s="613"/>
      <c r="CV24" s="613"/>
      <c r="CW24" s="613"/>
      <c r="CX24" s="613"/>
      <c r="CY24" s="614"/>
      <c r="CZ24" s="617">
        <v>49.2</v>
      </c>
      <c r="DA24" s="618"/>
      <c r="DB24" s="618"/>
      <c r="DC24" s="634"/>
      <c r="DD24" s="658">
        <v>47733488</v>
      </c>
      <c r="DE24" s="613"/>
      <c r="DF24" s="613"/>
      <c r="DG24" s="613"/>
      <c r="DH24" s="613"/>
      <c r="DI24" s="613"/>
      <c r="DJ24" s="613"/>
      <c r="DK24" s="614"/>
      <c r="DL24" s="658">
        <v>42422881</v>
      </c>
      <c r="DM24" s="613"/>
      <c r="DN24" s="613"/>
      <c r="DO24" s="613"/>
      <c r="DP24" s="613"/>
      <c r="DQ24" s="613"/>
      <c r="DR24" s="613"/>
      <c r="DS24" s="613"/>
      <c r="DT24" s="613"/>
      <c r="DU24" s="613"/>
      <c r="DV24" s="614"/>
      <c r="DW24" s="617">
        <v>54.5</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78837410</v>
      </c>
      <c r="S25" s="624"/>
      <c r="T25" s="624"/>
      <c r="U25" s="624"/>
      <c r="V25" s="624"/>
      <c r="W25" s="624"/>
      <c r="X25" s="624"/>
      <c r="Y25" s="625"/>
      <c r="Z25" s="626">
        <v>50.3</v>
      </c>
      <c r="AA25" s="626"/>
      <c r="AB25" s="626"/>
      <c r="AC25" s="626"/>
      <c r="AD25" s="627">
        <v>75576113</v>
      </c>
      <c r="AE25" s="627"/>
      <c r="AF25" s="627"/>
      <c r="AG25" s="627"/>
      <c r="AH25" s="627"/>
      <c r="AI25" s="627"/>
      <c r="AJ25" s="627"/>
      <c r="AK25" s="627"/>
      <c r="AL25" s="628">
        <v>99.3</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20923454</v>
      </c>
      <c r="CS25" s="655"/>
      <c r="CT25" s="655"/>
      <c r="CU25" s="655"/>
      <c r="CV25" s="655"/>
      <c r="CW25" s="655"/>
      <c r="CX25" s="655"/>
      <c r="CY25" s="656"/>
      <c r="CZ25" s="628">
        <v>13.6</v>
      </c>
      <c r="DA25" s="653"/>
      <c r="DB25" s="653"/>
      <c r="DC25" s="657"/>
      <c r="DD25" s="632">
        <v>19674321</v>
      </c>
      <c r="DE25" s="655"/>
      <c r="DF25" s="655"/>
      <c r="DG25" s="655"/>
      <c r="DH25" s="655"/>
      <c r="DI25" s="655"/>
      <c r="DJ25" s="655"/>
      <c r="DK25" s="656"/>
      <c r="DL25" s="632">
        <v>19318747</v>
      </c>
      <c r="DM25" s="655"/>
      <c r="DN25" s="655"/>
      <c r="DO25" s="655"/>
      <c r="DP25" s="655"/>
      <c r="DQ25" s="655"/>
      <c r="DR25" s="655"/>
      <c r="DS25" s="655"/>
      <c r="DT25" s="655"/>
      <c r="DU25" s="655"/>
      <c r="DV25" s="656"/>
      <c r="DW25" s="628">
        <v>24.8</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51871</v>
      </c>
      <c r="S26" s="624"/>
      <c r="T26" s="624"/>
      <c r="U26" s="624"/>
      <c r="V26" s="624"/>
      <c r="W26" s="624"/>
      <c r="X26" s="624"/>
      <c r="Y26" s="625"/>
      <c r="Z26" s="626">
        <v>0</v>
      </c>
      <c r="AA26" s="626"/>
      <c r="AB26" s="626"/>
      <c r="AC26" s="626"/>
      <c r="AD26" s="627">
        <v>51871</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14182862</v>
      </c>
      <c r="CS26" s="624"/>
      <c r="CT26" s="624"/>
      <c r="CU26" s="624"/>
      <c r="CV26" s="624"/>
      <c r="CW26" s="624"/>
      <c r="CX26" s="624"/>
      <c r="CY26" s="625"/>
      <c r="CZ26" s="628">
        <v>9.1999999999999993</v>
      </c>
      <c r="DA26" s="653"/>
      <c r="DB26" s="653"/>
      <c r="DC26" s="657"/>
      <c r="DD26" s="632">
        <v>13188228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482532</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43329327</v>
      </c>
      <c r="BH27" s="624"/>
      <c r="BI27" s="624"/>
      <c r="BJ27" s="624"/>
      <c r="BK27" s="624"/>
      <c r="BL27" s="624"/>
      <c r="BM27" s="624"/>
      <c r="BN27" s="625"/>
      <c r="BO27" s="626">
        <v>100</v>
      </c>
      <c r="BP27" s="626"/>
      <c r="BQ27" s="626"/>
      <c r="BR27" s="626"/>
      <c r="BS27" s="627">
        <v>2941969</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41686626</v>
      </c>
      <c r="CS27" s="655"/>
      <c r="CT27" s="655"/>
      <c r="CU27" s="655"/>
      <c r="CV27" s="655"/>
      <c r="CW27" s="655"/>
      <c r="CX27" s="655"/>
      <c r="CY27" s="656"/>
      <c r="CZ27" s="628">
        <v>27.1</v>
      </c>
      <c r="DA27" s="653"/>
      <c r="DB27" s="653"/>
      <c r="DC27" s="657"/>
      <c r="DD27" s="632">
        <v>15308589</v>
      </c>
      <c r="DE27" s="655"/>
      <c r="DF27" s="655"/>
      <c r="DG27" s="655"/>
      <c r="DH27" s="655"/>
      <c r="DI27" s="655"/>
      <c r="DJ27" s="655"/>
      <c r="DK27" s="656"/>
      <c r="DL27" s="632">
        <v>10368318</v>
      </c>
      <c r="DM27" s="655"/>
      <c r="DN27" s="655"/>
      <c r="DO27" s="655"/>
      <c r="DP27" s="655"/>
      <c r="DQ27" s="655"/>
      <c r="DR27" s="655"/>
      <c r="DS27" s="655"/>
      <c r="DT27" s="655"/>
      <c r="DU27" s="655"/>
      <c r="DV27" s="656"/>
      <c r="DW27" s="628">
        <v>13.3</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1092435</v>
      </c>
      <c r="S28" s="624"/>
      <c r="T28" s="624"/>
      <c r="U28" s="624"/>
      <c r="V28" s="624"/>
      <c r="W28" s="624"/>
      <c r="X28" s="624"/>
      <c r="Y28" s="625"/>
      <c r="Z28" s="626">
        <v>0.7</v>
      </c>
      <c r="AA28" s="626"/>
      <c r="AB28" s="626"/>
      <c r="AC28" s="626"/>
      <c r="AD28" s="627">
        <v>167419</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13014427</v>
      </c>
      <c r="CS28" s="624"/>
      <c r="CT28" s="624"/>
      <c r="CU28" s="624"/>
      <c r="CV28" s="624"/>
      <c r="CW28" s="624"/>
      <c r="CX28" s="624"/>
      <c r="CY28" s="625"/>
      <c r="CZ28" s="628">
        <v>8.5</v>
      </c>
      <c r="DA28" s="653"/>
      <c r="DB28" s="653"/>
      <c r="DC28" s="657"/>
      <c r="DD28" s="632">
        <v>12750578</v>
      </c>
      <c r="DE28" s="624"/>
      <c r="DF28" s="624"/>
      <c r="DG28" s="624"/>
      <c r="DH28" s="624"/>
      <c r="DI28" s="624"/>
      <c r="DJ28" s="624"/>
      <c r="DK28" s="625"/>
      <c r="DL28" s="632">
        <v>12735816</v>
      </c>
      <c r="DM28" s="624"/>
      <c r="DN28" s="624"/>
      <c r="DO28" s="624"/>
      <c r="DP28" s="624"/>
      <c r="DQ28" s="624"/>
      <c r="DR28" s="624"/>
      <c r="DS28" s="624"/>
      <c r="DT28" s="624"/>
      <c r="DU28" s="624"/>
      <c r="DV28" s="625"/>
      <c r="DW28" s="628">
        <v>16.399999999999999</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1167376</v>
      </c>
      <c r="S29" s="624"/>
      <c r="T29" s="624"/>
      <c r="U29" s="624"/>
      <c r="V29" s="624"/>
      <c r="W29" s="624"/>
      <c r="X29" s="624"/>
      <c r="Y29" s="625"/>
      <c r="Z29" s="626">
        <v>0.7</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13014326</v>
      </c>
      <c r="CS29" s="655"/>
      <c r="CT29" s="655"/>
      <c r="CU29" s="655"/>
      <c r="CV29" s="655"/>
      <c r="CW29" s="655"/>
      <c r="CX29" s="655"/>
      <c r="CY29" s="656"/>
      <c r="CZ29" s="628">
        <v>8.5</v>
      </c>
      <c r="DA29" s="653"/>
      <c r="DB29" s="653"/>
      <c r="DC29" s="657"/>
      <c r="DD29" s="632">
        <v>12750477</v>
      </c>
      <c r="DE29" s="655"/>
      <c r="DF29" s="655"/>
      <c r="DG29" s="655"/>
      <c r="DH29" s="655"/>
      <c r="DI29" s="655"/>
      <c r="DJ29" s="655"/>
      <c r="DK29" s="656"/>
      <c r="DL29" s="632">
        <v>12735715</v>
      </c>
      <c r="DM29" s="655"/>
      <c r="DN29" s="655"/>
      <c r="DO29" s="655"/>
      <c r="DP29" s="655"/>
      <c r="DQ29" s="655"/>
      <c r="DR29" s="655"/>
      <c r="DS29" s="655"/>
      <c r="DT29" s="655"/>
      <c r="DU29" s="655"/>
      <c r="DV29" s="656"/>
      <c r="DW29" s="628">
        <v>16.399999999999999</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32936260</v>
      </c>
      <c r="S30" s="624"/>
      <c r="T30" s="624"/>
      <c r="U30" s="624"/>
      <c r="V30" s="624"/>
      <c r="W30" s="624"/>
      <c r="X30" s="624"/>
      <c r="Y30" s="625"/>
      <c r="Z30" s="626">
        <v>21</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12418773</v>
      </c>
      <c r="CS30" s="624"/>
      <c r="CT30" s="624"/>
      <c r="CU30" s="624"/>
      <c r="CV30" s="624"/>
      <c r="CW30" s="624"/>
      <c r="CX30" s="624"/>
      <c r="CY30" s="625"/>
      <c r="CZ30" s="628">
        <v>8.1</v>
      </c>
      <c r="DA30" s="653"/>
      <c r="DB30" s="653"/>
      <c r="DC30" s="657"/>
      <c r="DD30" s="632">
        <v>12154930</v>
      </c>
      <c r="DE30" s="624"/>
      <c r="DF30" s="624"/>
      <c r="DG30" s="624"/>
      <c r="DH30" s="624"/>
      <c r="DI30" s="624"/>
      <c r="DJ30" s="624"/>
      <c r="DK30" s="625"/>
      <c r="DL30" s="632">
        <v>12140168</v>
      </c>
      <c r="DM30" s="624"/>
      <c r="DN30" s="624"/>
      <c r="DO30" s="624"/>
      <c r="DP30" s="624"/>
      <c r="DQ30" s="624"/>
      <c r="DR30" s="624"/>
      <c r="DS30" s="624"/>
      <c r="DT30" s="624"/>
      <c r="DU30" s="624"/>
      <c r="DV30" s="625"/>
      <c r="DW30" s="628">
        <v>15.6</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v>2911</v>
      </c>
      <c r="S31" s="624"/>
      <c r="T31" s="624"/>
      <c r="U31" s="624"/>
      <c r="V31" s="624"/>
      <c r="W31" s="624"/>
      <c r="X31" s="624"/>
      <c r="Y31" s="625"/>
      <c r="Z31" s="626">
        <v>0</v>
      </c>
      <c r="AA31" s="626"/>
      <c r="AB31" s="626"/>
      <c r="AC31" s="626"/>
      <c r="AD31" s="627">
        <v>2911</v>
      </c>
      <c r="AE31" s="627"/>
      <c r="AF31" s="627"/>
      <c r="AG31" s="627"/>
      <c r="AH31" s="627"/>
      <c r="AI31" s="627"/>
      <c r="AJ31" s="627"/>
      <c r="AK31" s="627"/>
      <c r="AL31" s="628">
        <v>0</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99.2</v>
      </c>
      <c r="BH31" s="667"/>
      <c r="BI31" s="667"/>
      <c r="BJ31" s="667"/>
      <c r="BK31" s="667"/>
      <c r="BL31" s="667"/>
      <c r="BM31" s="618">
        <v>97.1</v>
      </c>
      <c r="BN31" s="667"/>
      <c r="BO31" s="667"/>
      <c r="BP31" s="667"/>
      <c r="BQ31" s="668"/>
      <c r="BR31" s="679">
        <v>99.3</v>
      </c>
      <c r="BS31" s="667"/>
      <c r="BT31" s="667"/>
      <c r="BU31" s="667"/>
      <c r="BV31" s="667"/>
      <c r="BW31" s="667"/>
      <c r="BX31" s="618">
        <v>96.7</v>
      </c>
      <c r="BY31" s="667"/>
      <c r="BZ31" s="667"/>
      <c r="CA31" s="667"/>
      <c r="CB31" s="668"/>
      <c r="CD31" s="661"/>
      <c r="CE31" s="662"/>
      <c r="CF31" s="620" t="s">
        <v>300</v>
      </c>
      <c r="CG31" s="621"/>
      <c r="CH31" s="621"/>
      <c r="CI31" s="621"/>
      <c r="CJ31" s="621"/>
      <c r="CK31" s="621"/>
      <c r="CL31" s="621"/>
      <c r="CM31" s="621"/>
      <c r="CN31" s="621"/>
      <c r="CO31" s="621"/>
      <c r="CP31" s="621"/>
      <c r="CQ31" s="622"/>
      <c r="CR31" s="623">
        <v>595553</v>
      </c>
      <c r="CS31" s="655"/>
      <c r="CT31" s="655"/>
      <c r="CU31" s="655"/>
      <c r="CV31" s="655"/>
      <c r="CW31" s="655"/>
      <c r="CX31" s="655"/>
      <c r="CY31" s="656"/>
      <c r="CZ31" s="628">
        <v>0.4</v>
      </c>
      <c r="DA31" s="653"/>
      <c r="DB31" s="653"/>
      <c r="DC31" s="657"/>
      <c r="DD31" s="632">
        <v>595547</v>
      </c>
      <c r="DE31" s="655"/>
      <c r="DF31" s="655"/>
      <c r="DG31" s="655"/>
      <c r="DH31" s="655"/>
      <c r="DI31" s="655"/>
      <c r="DJ31" s="655"/>
      <c r="DK31" s="656"/>
      <c r="DL31" s="632">
        <v>595547</v>
      </c>
      <c r="DM31" s="655"/>
      <c r="DN31" s="655"/>
      <c r="DO31" s="655"/>
      <c r="DP31" s="655"/>
      <c r="DQ31" s="655"/>
      <c r="DR31" s="655"/>
      <c r="DS31" s="655"/>
      <c r="DT31" s="655"/>
      <c r="DU31" s="655"/>
      <c r="DV31" s="656"/>
      <c r="DW31" s="628">
        <v>0.8</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11742610</v>
      </c>
      <c r="S32" s="624"/>
      <c r="T32" s="624"/>
      <c r="U32" s="624"/>
      <c r="V32" s="624"/>
      <c r="W32" s="624"/>
      <c r="X32" s="624"/>
      <c r="Y32" s="625"/>
      <c r="Z32" s="626">
        <v>7.5</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99.5</v>
      </c>
      <c r="BH32" s="655"/>
      <c r="BI32" s="655"/>
      <c r="BJ32" s="655"/>
      <c r="BK32" s="655"/>
      <c r="BL32" s="655"/>
      <c r="BM32" s="629">
        <v>98.1</v>
      </c>
      <c r="BN32" s="655"/>
      <c r="BO32" s="655"/>
      <c r="BP32" s="655"/>
      <c r="BQ32" s="678"/>
      <c r="BR32" s="680">
        <v>99.5</v>
      </c>
      <c r="BS32" s="655"/>
      <c r="BT32" s="655"/>
      <c r="BU32" s="655"/>
      <c r="BV32" s="655"/>
      <c r="BW32" s="655"/>
      <c r="BX32" s="629">
        <v>98.1</v>
      </c>
      <c r="BY32" s="655"/>
      <c r="BZ32" s="655"/>
      <c r="CA32" s="655"/>
      <c r="CB32" s="678"/>
      <c r="CD32" s="663"/>
      <c r="CE32" s="664"/>
      <c r="CF32" s="620" t="s">
        <v>304</v>
      </c>
      <c r="CG32" s="621"/>
      <c r="CH32" s="621"/>
      <c r="CI32" s="621"/>
      <c r="CJ32" s="621"/>
      <c r="CK32" s="621"/>
      <c r="CL32" s="621"/>
      <c r="CM32" s="621"/>
      <c r="CN32" s="621"/>
      <c r="CO32" s="621"/>
      <c r="CP32" s="621"/>
      <c r="CQ32" s="622"/>
      <c r="CR32" s="623">
        <v>101</v>
      </c>
      <c r="CS32" s="624"/>
      <c r="CT32" s="624"/>
      <c r="CU32" s="624"/>
      <c r="CV32" s="624"/>
      <c r="CW32" s="624"/>
      <c r="CX32" s="624"/>
      <c r="CY32" s="625"/>
      <c r="CZ32" s="628">
        <v>0</v>
      </c>
      <c r="DA32" s="653"/>
      <c r="DB32" s="653"/>
      <c r="DC32" s="657"/>
      <c r="DD32" s="632">
        <v>101</v>
      </c>
      <c r="DE32" s="624"/>
      <c r="DF32" s="624"/>
      <c r="DG32" s="624"/>
      <c r="DH32" s="624"/>
      <c r="DI32" s="624"/>
      <c r="DJ32" s="624"/>
      <c r="DK32" s="625"/>
      <c r="DL32" s="632">
        <v>101</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331993</v>
      </c>
      <c r="S33" s="624"/>
      <c r="T33" s="624"/>
      <c r="U33" s="624"/>
      <c r="V33" s="624"/>
      <c r="W33" s="624"/>
      <c r="X33" s="624"/>
      <c r="Y33" s="625"/>
      <c r="Z33" s="626">
        <v>0.2</v>
      </c>
      <c r="AA33" s="626"/>
      <c r="AB33" s="626"/>
      <c r="AC33" s="626"/>
      <c r="AD33" s="627">
        <v>119811</v>
      </c>
      <c r="AE33" s="627"/>
      <c r="AF33" s="627"/>
      <c r="AG33" s="627"/>
      <c r="AH33" s="627"/>
      <c r="AI33" s="627"/>
      <c r="AJ33" s="627"/>
      <c r="AK33" s="627"/>
      <c r="AL33" s="628">
        <v>0.2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98.9</v>
      </c>
      <c r="BH33" s="682"/>
      <c r="BI33" s="682"/>
      <c r="BJ33" s="682"/>
      <c r="BK33" s="682"/>
      <c r="BL33" s="682"/>
      <c r="BM33" s="683">
        <v>95.7</v>
      </c>
      <c r="BN33" s="682"/>
      <c r="BO33" s="682"/>
      <c r="BP33" s="682"/>
      <c r="BQ33" s="684"/>
      <c r="BR33" s="681">
        <v>99</v>
      </c>
      <c r="BS33" s="682"/>
      <c r="BT33" s="682"/>
      <c r="BU33" s="682"/>
      <c r="BV33" s="682"/>
      <c r="BW33" s="682"/>
      <c r="BX33" s="683">
        <v>94.9</v>
      </c>
      <c r="BY33" s="682"/>
      <c r="BZ33" s="682"/>
      <c r="CA33" s="682"/>
      <c r="CB33" s="684"/>
      <c r="CD33" s="620" t="s">
        <v>307</v>
      </c>
      <c r="CE33" s="621"/>
      <c r="CF33" s="621"/>
      <c r="CG33" s="621"/>
      <c r="CH33" s="621"/>
      <c r="CI33" s="621"/>
      <c r="CJ33" s="621"/>
      <c r="CK33" s="621"/>
      <c r="CL33" s="621"/>
      <c r="CM33" s="621"/>
      <c r="CN33" s="621"/>
      <c r="CO33" s="621"/>
      <c r="CP33" s="621"/>
      <c r="CQ33" s="622"/>
      <c r="CR33" s="623">
        <v>58879320</v>
      </c>
      <c r="CS33" s="655"/>
      <c r="CT33" s="655"/>
      <c r="CU33" s="655"/>
      <c r="CV33" s="655"/>
      <c r="CW33" s="655"/>
      <c r="CX33" s="655"/>
      <c r="CY33" s="656"/>
      <c r="CZ33" s="628">
        <v>38.299999999999997</v>
      </c>
      <c r="DA33" s="653"/>
      <c r="DB33" s="653"/>
      <c r="DC33" s="657"/>
      <c r="DD33" s="632">
        <v>40390529</v>
      </c>
      <c r="DE33" s="655"/>
      <c r="DF33" s="655"/>
      <c r="DG33" s="655"/>
      <c r="DH33" s="655"/>
      <c r="DI33" s="655"/>
      <c r="DJ33" s="655"/>
      <c r="DK33" s="656"/>
      <c r="DL33" s="632">
        <v>29446477</v>
      </c>
      <c r="DM33" s="655"/>
      <c r="DN33" s="655"/>
      <c r="DO33" s="655"/>
      <c r="DP33" s="655"/>
      <c r="DQ33" s="655"/>
      <c r="DR33" s="655"/>
      <c r="DS33" s="655"/>
      <c r="DT33" s="655"/>
      <c r="DU33" s="655"/>
      <c r="DV33" s="656"/>
      <c r="DW33" s="628">
        <v>37.9</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555778</v>
      </c>
      <c r="S34" s="624"/>
      <c r="T34" s="624"/>
      <c r="U34" s="624"/>
      <c r="V34" s="624"/>
      <c r="W34" s="624"/>
      <c r="X34" s="624"/>
      <c r="Y34" s="625"/>
      <c r="Z34" s="626">
        <v>0.4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20232933</v>
      </c>
      <c r="CS34" s="624"/>
      <c r="CT34" s="624"/>
      <c r="CU34" s="624"/>
      <c r="CV34" s="624"/>
      <c r="CW34" s="624"/>
      <c r="CX34" s="624"/>
      <c r="CY34" s="625"/>
      <c r="CZ34" s="628">
        <v>13.2</v>
      </c>
      <c r="DA34" s="653"/>
      <c r="DB34" s="653"/>
      <c r="DC34" s="657"/>
      <c r="DD34" s="632">
        <v>13427862</v>
      </c>
      <c r="DE34" s="624"/>
      <c r="DF34" s="624"/>
      <c r="DG34" s="624"/>
      <c r="DH34" s="624"/>
      <c r="DI34" s="624"/>
      <c r="DJ34" s="624"/>
      <c r="DK34" s="625"/>
      <c r="DL34" s="632">
        <v>11158596</v>
      </c>
      <c r="DM34" s="624"/>
      <c r="DN34" s="624"/>
      <c r="DO34" s="624"/>
      <c r="DP34" s="624"/>
      <c r="DQ34" s="624"/>
      <c r="DR34" s="624"/>
      <c r="DS34" s="624"/>
      <c r="DT34" s="624"/>
      <c r="DU34" s="624"/>
      <c r="DV34" s="625"/>
      <c r="DW34" s="628">
        <v>14.3</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4912142</v>
      </c>
      <c r="S35" s="624"/>
      <c r="T35" s="624"/>
      <c r="U35" s="624"/>
      <c r="V35" s="624"/>
      <c r="W35" s="624"/>
      <c r="X35" s="624"/>
      <c r="Y35" s="625"/>
      <c r="Z35" s="626">
        <v>3.1</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1902109</v>
      </c>
      <c r="CS35" s="655"/>
      <c r="CT35" s="655"/>
      <c r="CU35" s="655"/>
      <c r="CV35" s="655"/>
      <c r="CW35" s="655"/>
      <c r="CX35" s="655"/>
      <c r="CY35" s="656"/>
      <c r="CZ35" s="628">
        <v>1.2</v>
      </c>
      <c r="DA35" s="653"/>
      <c r="DB35" s="653"/>
      <c r="DC35" s="657"/>
      <c r="DD35" s="632">
        <v>1757420</v>
      </c>
      <c r="DE35" s="655"/>
      <c r="DF35" s="655"/>
      <c r="DG35" s="655"/>
      <c r="DH35" s="655"/>
      <c r="DI35" s="655"/>
      <c r="DJ35" s="655"/>
      <c r="DK35" s="656"/>
      <c r="DL35" s="632">
        <v>1484498</v>
      </c>
      <c r="DM35" s="655"/>
      <c r="DN35" s="655"/>
      <c r="DO35" s="655"/>
      <c r="DP35" s="655"/>
      <c r="DQ35" s="655"/>
      <c r="DR35" s="655"/>
      <c r="DS35" s="655"/>
      <c r="DT35" s="655"/>
      <c r="DU35" s="655"/>
      <c r="DV35" s="656"/>
      <c r="DW35" s="628">
        <v>1.9</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2599243</v>
      </c>
      <c r="S36" s="624"/>
      <c r="T36" s="624"/>
      <c r="U36" s="624"/>
      <c r="V36" s="624"/>
      <c r="W36" s="624"/>
      <c r="X36" s="624"/>
      <c r="Y36" s="625"/>
      <c r="Z36" s="626">
        <v>1.7</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17467067</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177749</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14259356</v>
      </c>
      <c r="CS36" s="624"/>
      <c r="CT36" s="624"/>
      <c r="CU36" s="624"/>
      <c r="CV36" s="624"/>
      <c r="CW36" s="624"/>
      <c r="CX36" s="624"/>
      <c r="CY36" s="625"/>
      <c r="CZ36" s="628">
        <v>9.3000000000000007</v>
      </c>
      <c r="DA36" s="653"/>
      <c r="DB36" s="653"/>
      <c r="DC36" s="657"/>
      <c r="DD36" s="632">
        <v>11743380</v>
      </c>
      <c r="DE36" s="624"/>
      <c r="DF36" s="624"/>
      <c r="DG36" s="624"/>
      <c r="DH36" s="624"/>
      <c r="DI36" s="624"/>
      <c r="DJ36" s="624"/>
      <c r="DK36" s="625"/>
      <c r="DL36" s="632">
        <v>6505888</v>
      </c>
      <c r="DM36" s="624"/>
      <c r="DN36" s="624"/>
      <c r="DO36" s="624"/>
      <c r="DP36" s="624"/>
      <c r="DQ36" s="624"/>
      <c r="DR36" s="624"/>
      <c r="DS36" s="624"/>
      <c r="DT36" s="624"/>
      <c r="DU36" s="624"/>
      <c r="DV36" s="625"/>
      <c r="DW36" s="628">
        <v>8.4</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8826628</v>
      </c>
      <c r="S37" s="624"/>
      <c r="T37" s="624"/>
      <c r="U37" s="624"/>
      <c r="V37" s="624"/>
      <c r="W37" s="624"/>
      <c r="X37" s="624"/>
      <c r="Y37" s="625"/>
      <c r="Z37" s="626">
        <v>5.6</v>
      </c>
      <c r="AA37" s="626"/>
      <c r="AB37" s="626"/>
      <c r="AC37" s="626"/>
      <c r="AD37" s="627">
        <v>228401</v>
      </c>
      <c r="AE37" s="627"/>
      <c r="AF37" s="627"/>
      <c r="AG37" s="627"/>
      <c r="AH37" s="627"/>
      <c r="AI37" s="627"/>
      <c r="AJ37" s="627"/>
      <c r="AK37" s="627"/>
      <c r="AL37" s="628">
        <v>0.3</v>
      </c>
      <c r="AM37" s="629"/>
      <c r="AN37" s="629"/>
      <c r="AO37" s="630"/>
      <c r="AQ37" s="686" t="s">
        <v>319</v>
      </c>
      <c r="AR37" s="687"/>
      <c r="AS37" s="687"/>
      <c r="AT37" s="687"/>
      <c r="AU37" s="687"/>
      <c r="AV37" s="687"/>
      <c r="AW37" s="687"/>
      <c r="AX37" s="687"/>
      <c r="AY37" s="688"/>
      <c r="AZ37" s="623">
        <v>4570395</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-347194</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68956</v>
      </c>
      <c r="CS37" s="655"/>
      <c r="CT37" s="655"/>
      <c r="CU37" s="655"/>
      <c r="CV37" s="655"/>
      <c r="CW37" s="655"/>
      <c r="CX37" s="655"/>
      <c r="CY37" s="656"/>
      <c r="CZ37" s="628">
        <v>0</v>
      </c>
      <c r="DA37" s="653"/>
      <c r="DB37" s="653"/>
      <c r="DC37" s="657"/>
      <c r="DD37" s="632">
        <v>68956</v>
      </c>
      <c r="DE37" s="655"/>
      <c r="DF37" s="655"/>
      <c r="DG37" s="655"/>
      <c r="DH37" s="655"/>
      <c r="DI37" s="655"/>
      <c r="DJ37" s="655"/>
      <c r="DK37" s="656"/>
      <c r="DL37" s="632">
        <v>68956</v>
      </c>
      <c r="DM37" s="655"/>
      <c r="DN37" s="655"/>
      <c r="DO37" s="655"/>
      <c r="DP37" s="655"/>
      <c r="DQ37" s="655"/>
      <c r="DR37" s="655"/>
      <c r="DS37" s="655"/>
      <c r="DT37" s="655"/>
      <c r="DU37" s="655"/>
      <c r="DV37" s="656"/>
      <c r="DW37" s="628">
        <v>0.1</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13121600</v>
      </c>
      <c r="S38" s="624"/>
      <c r="T38" s="624"/>
      <c r="U38" s="624"/>
      <c r="V38" s="624"/>
      <c r="W38" s="624"/>
      <c r="X38" s="624"/>
      <c r="Y38" s="625"/>
      <c r="Z38" s="626">
        <v>8.4</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385909</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36197</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12810208</v>
      </c>
      <c r="CS38" s="624"/>
      <c r="CT38" s="624"/>
      <c r="CU38" s="624"/>
      <c r="CV38" s="624"/>
      <c r="CW38" s="624"/>
      <c r="CX38" s="624"/>
      <c r="CY38" s="625"/>
      <c r="CZ38" s="628">
        <v>8.3000000000000007</v>
      </c>
      <c r="DA38" s="653"/>
      <c r="DB38" s="653"/>
      <c r="DC38" s="657"/>
      <c r="DD38" s="632">
        <v>10450221</v>
      </c>
      <c r="DE38" s="624"/>
      <c r="DF38" s="624"/>
      <c r="DG38" s="624"/>
      <c r="DH38" s="624"/>
      <c r="DI38" s="624"/>
      <c r="DJ38" s="624"/>
      <c r="DK38" s="625"/>
      <c r="DL38" s="632">
        <v>9295575</v>
      </c>
      <c r="DM38" s="624"/>
      <c r="DN38" s="624"/>
      <c r="DO38" s="624"/>
      <c r="DP38" s="624"/>
      <c r="DQ38" s="624"/>
      <c r="DR38" s="624"/>
      <c r="DS38" s="624"/>
      <c r="DT38" s="624"/>
      <c r="DU38" s="624"/>
      <c r="DV38" s="625"/>
      <c r="DW38" s="628">
        <v>12</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158406</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51341</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1984632</v>
      </c>
      <c r="CS39" s="655"/>
      <c r="CT39" s="655"/>
      <c r="CU39" s="655"/>
      <c r="CV39" s="655"/>
      <c r="CW39" s="655"/>
      <c r="CX39" s="655"/>
      <c r="CY39" s="656"/>
      <c r="CZ39" s="628">
        <v>1.3</v>
      </c>
      <c r="DA39" s="653"/>
      <c r="DB39" s="653"/>
      <c r="DC39" s="657"/>
      <c r="DD39" s="632">
        <v>1979578</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1632200</v>
      </c>
      <c r="S40" s="624"/>
      <c r="T40" s="624"/>
      <c r="U40" s="624"/>
      <c r="V40" s="624"/>
      <c r="W40" s="624"/>
      <c r="X40" s="624"/>
      <c r="Y40" s="625"/>
      <c r="Z40" s="626">
        <v>1</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86464</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91</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7690082</v>
      </c>
      <c r="CS40" s="624"/>
      <c r="CT40" s="624"/>
      <c r="CU40" s="624"/>
      <c r="CV40" s="624"/>
      <c r="CW40" s="624"/>
      <c r="CX40" s="624"/>
      <c r="CY40" s="625"/>
      <c r="CZ40" s="628">
        <v>5</v>
      </c>
      <c r="DA40" s="653"/>
      <c r="DB40" s="653"/>
      <c r="DC40" s="657"/>
      <c r="DD40" s="632">
        <v>1032068</v>
      </c>
      <c r="DE40" s="624"/>
      <c r="DF40" s="624"/>
      <c r="DG40" s="624"/>
      <c r="DH40" s="624"/>
      <c r="DI40" s="624"/>
      <c r="DJ40" s="624"/>
      <c r="DK40" s="625"/>
      <c r="DL40" s="632">
        <v>1001920</v>
      </c>
      <c r="DM40" s="624"/>
      <c r="DN40" s="624"/>
      <c r="DO40" s="624"/>
      <c r="DP40" s="624"/>
      <c r="DQ40" s="624"/>
      <c r="DR40" s="624"/>
      <c r="DS40" s="624"/>
      <c r="DT40" s="624"/>
      <c r="DU40" s="624"/>
      <c r="DV40" s="625"/>
      <c r="DW40" s="628">
        <v>1.3</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156660789</v>
      </c>
      <c r="S41" s="696"/>
      <c r="T41" s="696"/>
      <c r="U41" s="696"/>
      <c r="V41" s="696"/>
      <c r="W41" s="696"/>
      <c r="X41" s="696"/>
      <c r="Y41" s="700"/>
      <c r="Z41" s="701">
        <v>100</v>
      </c>
      <c r="AA41" s="701"/>
      <c r="AB41" s="701"/>
      <c r="AC41" s="701"/>
      <c r="AD41" s="702">
        <v>76146526</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2627661</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9638232</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424</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19245598</v>
      </c>
      <c r="CS42" s="655"/>
      <c r="CT42" s="655"/>
      <c r="CU42" s="655"/>
      <c r="CV42" s="655"/>
      <c r="CW42" s="655"/>
      <c r="CX42" s="655"/>
      <c r="CY42" s="656"/>
      <c r="CZ42" s="628">
        <v>12.5</v>
      </c>
      <c r="DA42" s="653"/>
      <c r="DB42" s="653"/>
      <c r="DC42" s="657"/>
      <c r="DD42" s="632">
        <v>2589067</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392875</v>
      </c>
      <c r="CS43" s="655"/>
      <c r="CT43" s="655"/>
      <c r="CU43" s="655"/>
      <c r="CV43" s="655"/>
      <c r="CW43" s="655"/>
      <c r="CX43" s="655"/>
      <c r="CY43" s="656"/>
      <c r="CZ43" s="628">
        <v>0.3</v>
      </c>
      <c r="DA43" s="653"/>
      <c r="DB43" s="653"/>
      <c r="DC43" s="657"/>
      <c r="DD43" s="632">
        <v>392844</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17753936</v>
      </c>
      <c r="CS44" s="624"/>
      <c r="CT44" s="624"/>
      <c r="CU44" s="624"/>
      <c r="CV44" s="624"/>
      <c r="CW44" s="624"/>
      <c r="CX44" s="624"/>
      <c r="CY44" s="625"/>
      <c r="CZ44" s="628">
        <v>11.5</v>
      </c>
      <c r="DA44" s="629"/>
      <c r="DB44" s="629"/>
      <c r="DC44" s="635"/>
      <c r="DD44" s="632">
        <v>1749109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7744636</v>
      </c>
      <c r="CS45" s="655"/>
      <c r="CT45" s="655"/>
      <c r="CU45" s="655"/>
      <c r="CV45" s="655"/>
      <c r="CW45" s="655"/>
      <c r="CX45" s="655"/>
      <c r="CY45" s="656"/>
      <c r="CZ45" s="628">
        <v>5</v>
      </c>
      <c r="DA45" s="653"/>
      <c r="DB45" s="653"/>
      <c r="DC45" s="657"/>
      <c r="DD45" s="632">
        <v>382137</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9426796</v>
      </c>
      <c r="CS46" s="624"/>
      <c r="CT46" s="624"/>
      <c r="CU46" s="624"/>
      <c r="CV46" s="624"/>
      <c r="CW46" s="624"/>
      <c r="CX46" s="624"/>
      <c r="CY46" s="625"/>
      <c r="CZ46" s="628">
        <v>6.1</v>
      </c>
      <c r="DA46" s="629"/>
      <c r="DB46" s="629"/>
      <c r="DC46" s="635"/>
      <c r="DD46" s="632">
        <v>1348806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1491662</v>
      </c>
      <c r="CS47" s="655"/>
      <c r="CT47" s="655"/>
      <c r="CU47" s="655"/>
      <c r="CV47" s="655"/>
      <c r="CW47" s="655"/>
      <c r="CX47" s="655"/>
      <c r="CY47" s="656"/>
      <c r="CZ47" s="628">
        <v>1</v>
      </c>
      <c r="DA47" s="653"/>
      <c r="DB47" s="653"/>
      <c r="DC47" s="657"/>
      <c r="DD47" s="632">
        <v>839958</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153749425</v>
      </c>
      <c r="CS49" s="682"/>
      <c r="CT49" s="682"/>
      <c r="CU49" s="682"/>
      <c r="CV49" s="682"/>
      <c r="CW49" s="682"/>
      <c r="CX49" s="682"/>
      <c r="CY49" s="711"/>
      <c r="CZ49" s="703">
        <v>100</v>
      </c>
      <c r="DA49" s="712"/>
      <c r="DB49" s="712"/>
      <c r="DC49" s="713"/>
      <c r="DD49" s="714">
        <v>90713084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J1bLo05paRCttIHR8fAiFCIaRveoDUms9cu/IQdmI6WCX2+ngLxaj3j0GgJmCl3ZP7WfdaIORZKVvi6AKgeZ0w==" saltValue="LY3sguzwfMcRGRgOAythR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153938</v>
      </c>
      <c r="R7" s="753"/>
      <c r="S7" s="753"/>
      <c r="T7" s="753"/>
      <c r="U7" s="753"/>
      <c r="V7" s="753">
        <v>151472</v>
      </c>
      <c r="W7" s="753"/>
      <c r="X7" s="753"/>
      <c r="Y7" s="753"/>
      <c r="Z7" s="753"/>
      <c r="AA7" s="753">
        <v>2465</v>
      </c>
      <c r="AB7" s="753"/>
      <c r="AC7" s="753"/>
      <c r="AD7" s="753"/>
      <c r="AE7" s="754"/>
      <c r="AF7" s="755">
        <v>1450</v>
      </c>
      <c r="AG7" s="756"/>
      <c r="AH7" s="756"/>
      <c r="AI7" s="756"/>
      <c r="AJ7" s="757"/>
      <c r="AK7" s="758">
        <v>4935</v>
      </c>
      <c r="AL7" s="759"/>
      <c r="AM7" s="759"/>
      <c r="AN7" s="759"/>
      <c r="AO7" s="759"/>
      <c r="AP7" s="759">
        <v>144811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575</v>
      </c>
      <c r="BT7" s="747"/>
      <c r="BU7" s="747"/>
      <c r="BV7" s="747"/>
      <c r="BW7" s="747"/>
      <c r="BX7" s="747"/>
      <c r="BY7" s="747"/>
      <c r="BZ7" s="747"/>
      <c r="CA7" s="747"/>
      <c r="CB7" s="747"/>
      <c r="CC7" s="747"/>
      <c r="CD7" s="747"/>
      <c r="CE7" s="747"/>
      <c r="CF7" s="747"/>
      <c r="CG7" s="762"/>
      <c r="CH7" s="743">
        <v>4</v>
      </c>
      <c r="CI7" s="744"/>
      <c r="CJ7" s="744"/>
      <c r="CK7" s="744"/>
      <c r="CL7" s="745"/>
      <c r="CM7" s="743">
        <v>1712</v>
      </c>
      <c r="CN7" s="744"/>
      <c r="CO7" s="744"/>
      <c r="CP7" s="744"/>
      <c r="CQ7" s="745"/>
      <c r="CR7" s="743">
        <v>8</v>
      </c>
      <c r="CS7" s="744"/>
      <c r="CT7" s="744"/>
      <c r="CU7" s="744"/>
      <c r="CV7" s="745"/>
      <c r="CW7" s="743" t="s">
        <v>512</v>
      </c>
      <c r="CX7" s="744"/>
      <c r="CY7" s="744"/>
      <c r="CZ7" s="744"/>
      <c r="DA7" s="745"/>
      <c r="DB7" s="743" t="s">
        <v>512</v>
      </c>
      <c r="DC7" s="744"/>
      <c r="DD7" s="744"/>
      <c r="DE7" s="744"/>
      <c r="DF7" s="745"/>
      <c r="DG7" s="743" t="s">
        <v>512</v>
      </c>
      <c r="DH7" s="744"/>
      <c r="DI7" s="744"/>
      <c r="DJ7" s="744"/>
      <c r="DK7" s="745"/>
      <c r="DL7" s="743" t="s">
        <v>512</v>
      </c>
      <c r="DM7" s="744"/>
      <c r="DN7" s="744"/>
      <c r="DO7" s="744"/>
      <c r="DP7" s="745"/>
      <c r="DQ7" s="743" t="s">
        <v>512</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2692</v>
      </c>
      <c r="R8" s="784"/>
      <c r="S8" s="784"/>
      <c r="T8" s="784"/>
      <c r="U8" s="784"/>
      <c r="V8" s="784">
        <v>2281</v>
      </c>
      <c r="W8" s="784"/>
      <c r="X8" s="784"/>
      <c r="Y8" s="784"/>
      <c r="Z8" s="784"/>
      <c r="AA8" s="784">
        <v>411</v>
      </c>
      <c r="AB8" s="784"/>
      <c r="AC8" s="784"/>
      <c r="AD8" s="784"/>
      <c r="AE8" s="785"/>
      <c r="AF8" s="786">
        <v>411</v>
      </c>
      <c r="AG8" s="787"/>
      <c r="AH8" s="787"/>
      <c r="AI8" s="787"/>
      <c r="AJ8" s="788"/>
      <c r="AK8" s="769">
        <v>1152</v>
      </c>
      <c r="AL8" s="770"/>
      <c r="AM8" s="770"/>
      <c r="AN8" s="770"/>
      <c r="AO8" s="770"/>
      <c r="AP8" s="770" t="s">
        <v>560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576</v>
      </c>
      <c r="BT8" s="774"/>
      <c r="BU8" s="774"/>
      <c r="BV8" s="774"/>
      <c r="BW8" s="774"/>
      <c r="BX8" s="774"/>
      <c r="BY8" s="774"/>
      <c r="BZ8" s="774"/>
      <c r="CA8" s="774"/>
      <c r="CB8" s="774"/>
      <c r="CC8" s="774"/>
      <c r="CD8" s="774"/>
      <c r="CE8" s="774"/>
      <c r="CF8" s="774"/>
      <c r="CG8" s="775"/>
      <c r="CH8" s="776">
        <v>2</v>
      </c>
      <c r="CI8" s="777"/>
      <c r="CJ8" s="777"/>
      <c r="CK8" s="777"/>
      <c r="CL8" s="778"/>
      <c r="CM8" s="776">
        <v>10</v>
      </c>
      <c r="CN8" s="777"/>
      <c r="CO8" s="777"/>
      <c r="CP8" s="777"/>
      <c r="CQ8" s="778"/>
      <c r="CR8" s="776">
        <v>235</v>
      </c>
      <c r="CS8" s="777"/>
      <c r="CT8" s="777"/>
      <c r="CU8" s="777"/>
      <c r="CV8" s="778"/>
      <c r="CW8" s="776" t="s">
        <v>512</v>
      </c>
      <c r="CX8" s="777"/>
      <c r="CY8" s="777"/>
      <c r="CZ8" s="777"/>
      <c r="DA8" s="778"/>
      <c r="DB8" s="776">
        <v>24</v>
      </c>
      <c r="DC8" s="777"/>
      <c r="DD8" s="777"/>
      <c r="DE8" s="777"/>
      <c r="DF8" s="778"/>
      <c r="DG8" s="776" t="s">
        <v>512</v>
      </c>
      <c r="DH8" s="777"/>
      <c r="DI8" s="777"/>
      <c r="DJ8" s="777"/>
      <c r="DK8" s="778"/>
      <c r="DL8" s="776" t="s">
        <v>512</v>
      </c>
      <c r="DM8" s="777"/>
      <c r="DN8" s="777"/>
      <c r="DO8" s="777"/>
      <c r="DP8" s="778"/>
      <c r="DQ8" s="776" t="s">
        <v>512</v>
      </c>
      <c r="DR8" s="777"/>
      <c r="DS8" s="777"/>
      <c r="DT8" s="777"/>
      <c r="DU8" s="778"/>
      <c r="DV8" s="773"/>
      <c r="DW8" s="774"/>
      <c r="DX8" s="774"/>
      <c r="DY8" s="774"/>
      <c r="DZ8" s="779"/>
      <c r="EA8" s="234"/>
    </row>
    <row r="9" spans="1:131" s="235" customFormat="1" ht="26.25" customHeight="1" x14ac:dyDescent="0.15">
      <c r="A9" s="238">
        <v>3</v>
      </c>
      <c r="B9" s="780" t="s">
        <v>376</v>
      </c>
      <c r="C9" s="781"/>
      <c r="D9" s="781"/>
      <c r="E9" s="781"/>
      <c r="F9" s="781"/>
      <c r="G9" s="781"/>
      <c r="H9" s="781"/>
      <c r="I9" s="781"/>
      <c r="J9" s="781"/>
      <c r="K9" s="781"/>
      <c r="L9" s="781"/>
      <c r="M9" s="781"/>
      <c r="N9" s="781"/>
      <c r="O9" s="781"/>
      <c r="P9" s="782"/>
      <c r="Q9" s="783">
        <v>215</v>
      </c>
      <c r="R9" s="784"/>
      <c r="S9" s="784"/>
      <c r="T9" s="784"/>
      <c r="U9" s="784"/>
      <c r="V9" s="784">
        <v>213</v>
      </c>
      <c r="W9" s="784"/>
      <c r="X9" s="784"/>
      <c r="Y9" s="784"/>
      <c r="Z9" s="784"/>
      <c r="AA9" s="784">
        <v>2</v>
      </c>
      <c r="AB9" s="784"/>
      <c r="AC9" s="784"/>
      <c r="AD9" s="784"/>
      <c r="AE9" s="785"/>
      <c r="AF9" s="786">
        <v>2</v>
      </c>
      <c r="AG9" s="787"/>
      <c r="AH9" s="787"/>
      <c r="AI9" s="787"/>
      <c r="AJ9" s="788"/>
      <c r="AK9" s="769">
        <v>145</v>
      </c>
      <c r="AL9" s="770"/>
      <c r="AM9" s="770"/>
      <c r="AN9" s="770"/>
      <c r="AO9" s="770"/>
      <c r="AP9" s="770">
        <v>972</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577</v>
      </c>
      <c r="BT9" s="774"/>
      <c r="BU9" s="774"/>
      <c r="BV9" s="774"/>
      <c r="BW9" s="774"/>
      <c r="BX9" s="774"/>
      <c r="BY9" s="774"/>
      <c r="BZ9" s="774"/>
      <c r="CA9" s="774"/>
      <c r="CB9" s="774"/>
      <c r="CC9" s="774"/>
      <c r="CD9" s="774"/>
      <c r="CE9" s="774"/>
      <c r="CF9" s="774"/>
      <c r="CG9" s="775"/>
      <c r="CH9" s="776">
        <v>12</v>
      </c>
      <c r="CI9" s="777"/>
      <c r="CJ9" s="777"/>
      <c r="CK9" s="777"/>
      <c r="CL9" s="778"/>
      <c r="CM9" s="776">
        <v>191</v>
      </c>
      <c r="CN9" s="777"/>
      <c r="CO9" s="777"/>
      <c r="CP9" s="777"/>
      <c r="CQ9" s="778"/>
      <c r="CR9" s="776">
        <v>20</v>
      </c>
      <c r="CS9" s="777"/>
      <c r="CT9" s="777"/>
      <c r="CU9" s="777"/>
      <c r="CV9" s="778"/>
      <c r="CW9" s="776" t="s">
        <v>512</v>
      </c>
      <c r="CX9" s="777"/>
      <c r="CY9" s="777"/>
      <c r="CZ9" s="777"/>
      <c r="DA9" s="778"/>
      <c r="DB9" s="776" t="s">
        <v>512</v>
      </c>
      <c r="DC9" s="777"/>
      <c r="DD9" s="777"/>
      <c r="DE9" s="777"/>
      <c r="DF9" s="778"/>
      <c r="DG9" s="776" t="s">
        <v>512</v>
      </c>
      <c r="DH9" s="777"/>
      <c r="DI9" s="777"/>
      <c r="DJ9" s="777"/>
      <c r="DK9" s="778"/>
      <c r="DL9" s="776" t="s">
        <v>512</v>
      </c>
      <c r="DM9" s="777"/>
      <c r="DN9" s="777"/>
      <c r="DO9" s="777"/>
      <c r="DP9" s="778"/>
      <c r="DQ9" s="776" t="s">
        <v>512</v>
      </c>
      <c r="DR9" s="777"/>
      <c r="DS9" s="777"/>
      <c r="DT9" s="777"/>
      <c r="DU9" s="778"/>
      <c r="DV9" s="773"/>
      <c r="DW9" s="774"/>
      <c r="DX9" s="774"/>
      <c r="DY9" s="774"/>
      <c r="DZ9" s="779"/>
      <c r="EA9" s="234"/>
    </row>
    <row r="10" spans="1:131" s="235" customFormat="1" ht="26.25" customHeight="1" x14ac:dyDescent="0.15">
      <c r="A10" s="238">
        <v>4</v>
      </c>
      <c r="B10" s="780" t="s">
        <v>377</v>
      </c>
      <c r="C10" s="781"/>
      <c r="D10" s="781"/>
      <c r="E10" s="781"/>
      <c r="F10" s="781"/>
      <c r="G10" s="781"/>
      <c r="H10" s="781"/>
      <c r="I10" s="781"/>
      <c r="J10" s="781"/>
      <c r="K10" s="781"/>
      <c r="L10" s="781"/>
      <c r="M10" s="781"/>
      <c r="N10" s="781"/>
      <c r="O10" s="781"/>
      <c r="P10" s="782"/>
      <c r="Q10" s="783">
        <v>173</v>
      </c>
      <c r="R10" s="784"/>
      <c r="S10" s="784"/>
      <c r="T10" s="784"/>
      <c r="U10" s="784"/>
      <c r="V10" s="784">
        <v>166</v>
      </c>
      <c r="W10" s="784"/>
      <c r="X10" s="784"/>
      <c r="Y10" s="784"/>
      <c r="Z10" s="784"/>
      <c r="AA10" s="784">
        <v>7</v>
      </c>
      <c r="AB10" s="784"/>
      <c r="AC10" s="784"/>
      <c r="AD10" s="784"/>
      <c r="AE10" s="785"/>
      <c r="AF10" s="786">
        <v>7</v>
      </c>
      <c r="AG10" s="787"/>
      <c r="AH10" s="787"/>
      <c r="AI10" s="787"/>
      <c r="AJ10" s="788"/>
      <c r="AK10" s="769">
        <v>112</v>
      </c>
      <c r="AL10" s="770"/>
      <c r="AM10" s="770"/>
      <c r="AN10" s="770"/>
      <c r="AO10" s="770"/>
      <c r="AP10" s="770" t="s">
        <v>560</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578</v>
      </c>
      <c r="BT10" s="774"/>
      <c r="BU10" s="774"/>
      <c r="BV10" s="774"/>
      <c r="BW10" s="774"/>
      <c r="BX10" s="774"/>
      <c r="BY10" s="774"/>
      <c r="BZ10" s="774"/>
      <c r="CA10" s="774"/>
      <c r="CB10" s="774"/>
      <c r="CC10" s="774"/>
      <c r="CD10" s="774"/>
      <c r="CE10" s="774"/>
      <c r="CF10" s="774"/>
      <c r="CG10" s="775"/>
      <c r="CH10" s="776">
        <v>2</v>
      </c>
      <c r="CI10" s="777"/>
      <c r="CJ10" s="777"/>
      <c r="CK10" s="777"/>
      <c r="CL10" s="778"/>
      <c r="CM10" s="776">
        <v>431</v>
      </c>
      <c r="CN10" s="777"/>
      <c r="CO10" s="777"/>
      <c r="CP10" s="777"/>
      <c r="CQ10" s="778"/>
      <c r="CR10" s="776">
        <v>300</v>
      </c>
      <c r="CS10" s="777"/>
      <c r="CT10" s="777"/>
      <c r="CU10" s="777"/>
      <c r="CV10" s="778"/>
      <c r="CW10" s="776">
        <v>105</v>
      </c>
      <c r="CX10" s="777"/>
      <c r="CY10" s="777"/>
      <c r="CZ10" s="777"/>
      <c r="DA10" s="778"/>
      <c r="DB10" s="776" t="s">
        <v>512</v>
      </c>
      <c r="DC10" s="777"/>
      <c r="DD10" s="777"/>
      <c r="DE10" s="777"/>
      <c r="DF10" s="778"/>
      <c r="DG10" s="776" t="s">
        <v>512</v>
      </c>
      <c r="DH10" s="777"/>
      <c r="DI10" s="777"/>
      <c r="DJ10" s="777"/>
      <c r="DK10" s="778"/>
      <c r="DL10" s="776" t="s">
        <v>512</v>
      </c>
      <c r="DM10" s="777"/>
      <c r="DN10" s="777"/>
      <c r="DO10" s="777"/>
      <c r="DP10" s="778"/>
      <c r="DQ10" s="776" t="s">
        <v>512</v>
      </c>
      <c r="DR10" s="777"/>
      <c r="DS10" s="777"/>
      <c r="DT10" s="777"/>
      <c r="DU10" s="778"/>
      <c r="DV10" s="773"/>
      <c r="DW10" s="774"/>
      <c r="DX10" s="774"/>
      <c r="DY10" s="774"/>
      <c r="DZ10" s="779"/>
      <c r="EA10" s="234"/>
    </row>
    <row r="11" spans="1:131" s="235" customFormat="1" ht="26.25" customHeight="1" x14ac:dyDescent="0.15">
      <c r="A11" s="238">
        <v>5</v>
      </c>
      <c r="B11" s="780" t="s">
        <v>378</v>
      </c>
      <c r="C11" s="781"/>
      <c r="D11" s="781"/>
      <c r="E11" s="781"/>
      <c r="F11" s="781"/>
      <c r="G11" s="781"/>
      <c r="H11" s="781"/>
      <c r="I11" s="781"/>
      <c r="J11" s="781"/>
      <c r="K11" s="781"/>
      <c r="L11" s="781"/>
      <c r="M11" s="781"/>
      <c r="N11" s="781"/>
      <c r="O11" s="781"/>
      <c r="P11" s="782"/>
      <c r="Q11" s="783">
        <v>1186</v>
      </c>
      <c r="R11" s="784"/>
      <c r="S11" s="784"/>
      <c r="T11" s="784"/>
      <c r="U11" s="784"/>
      <c r="V11" s="784">
        <v>1186</v>
      </c>
      <c r="W11" s="784"/>
      <c r="X11" s="784"/>
      <c r="Y11" s="784"/>
      <c r="Z11" s="784"/>
      <c r="AA11" s="784" t="s">
        <v>561</v>
      </c>
      <c r="AB11" s="784"/>
      <c r="AC11" s="784"/>
      <c r="AD11" s="784"/>
      <c r="AE11" s="785"/>
      <c r="AF11" s="786" t="s">
        <v>122</v>
      </c>
      <c r="AG11" s="787"/>
      <c r="AH11" s="787"/>
      <c r="AI11" s="787"/>
      <c r="AJ11" s="788"/>
      <c r="AK11" s="769" t="s">
        <v>564</v>
      </c>
      <c r="AL11" s="770"/>
      <c r="AM11" s="770"/>
      <c r="AN11" s="770"/>
      <c r="AO11" s="770"/>
      <c r="AP11" s="770">
        <v>22459</v>
      </c>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579</v>
      </c>
      <c r="BT11" s="774"/>
      <c r="BU11" s="774"/>
      <c r="BV11" s="774"/>
      <c r="BW11" s="774"/>
      <c r="BX11" s="774"/>
      <c r="BY11" s="774"/>
      <c r="BZ11" s="774"/>
      <c r="CA11" s="774"/>
      <c r="CB11" s="774"/>
      <c r="CC11" s="774"/>
      <c r="CD11" s="774"/>
      <c r="CE11" s="774"/>
      <c r="CF11" s="774"/>
      <c r="CG11" s="775"/>
      <c r="CH11" s="776">
        <v>-13</v>
      </c>
      <c r="CI11" s="777"/>
      <c r="CJ11" s="777"/>
      <c r="CK11" s="777"/>
      <c r="CL11" s="778"/>
      <c r="CM11" s="776">
        <v>-84</v>
      </c>
      <c r="CN11" s="777"/>
      <c r="CO11" s="777"/>
      <c r="CP11" s="777"/>
      <c r="CQ11" s="778"/>
      <c r="CR11" s="776">
        <v>52</v>
      </c>
      <c r="CS11" s="777"/>
      <c r="CT11" s="777"/>
      <c r="CU11" s="777"/>
      <c r="CV11" s="778"/>
      <c r="CW11" s="776" t="s">
        <v>560</v>
      </c>
      <c r="CX11" s="777"/>
      <c r="CY11" s="777"/>
      <c r="CZ11" s="777"/>
      <c r="DA11" s="778"/>
      <c r="DB11" s="776">
        <v>103</v>
      </c>
      <c r="DC11" s="777"/>
      <c r="DD11" s="777"/>
      <c r="DE11" s="777"/>
      <c r="DF11" s="778"/>
      <c r="DG11" s="776" t="s">
        <v>512</v>
      </c>
      <c r="DH11" s="777"/>
      <c r="DI11" s="777"/>
      <c r="DJ11" s="777"/>
      <c r="DK11" s="778"/>
      <c r="DL11" s="776" t="s">
        <v>512</v>
      </c>
      <c r="DM11" s="777"/>
      <c r="DN11" s="777"/>
      <c r="DO11" s="777"/>
      <c r="DP11" s="778"/>
      <c r="DQ11" s="776" t="s">
        <v>512</v>
      </c>
      <c r="DR11" s="777"/>
      <c r="DS11" s="777"/>
      <c r="DT11" s="777"/>
      <c r="DU11" s="778"/>
      <c r="DV11" s="773"/>
      <c r="DW11" s="774"/>
      <c r="DX11" s="774"/>
      <c r="DY11" s="774"/>
      <c r="DZ11" s="779"/>
      <c r="EA11" s="234"/>
    </row>
    <row r="12" spans="1:131" s="235" customFormat="1" ht="26.25" customHeight="1" x14ac:dyDescent="0.15">
      <c r="A12" s="238">
        <v>6</v>
      </c>
      <c r="B12" s="780" t="s">
        <v>379</v>
      </c>
      <c r="C12" s="781"/>
      <c r="D12" s="781"/>
      <c r="E12" s="781"/>
      <c r="F12" s="781"/>
      <c r="G12" s="781"/>
      <c r="H12" s="781"/>
      <c r="I12" s="781"/>
      <c r="J12" s="781"/>
      <c r="K12" s="781"/>
      <c r="L12" s="781"/>
      <c r="M12" s="781"/>
      <c r="N12" s="781"/>
      <c r="O12" s="781"/>
      <c r="P12" s="782"/>
      <c r="Q12" s="783">
        <v>1333</v>
      </c>
      <c r="R12" s="784"/>
      <c r="S12" s="784"/>
      <c r="T12" s="784"/>
      <c r="U12" s="784"/>
      <c r="V12" s="784">
        <v>1332</v>
      </c>
      <c r="W12" s="784"/>
      <c r="X12" s="784"/>
      <c r="Y12" s="784"/>
      <c r="Z12" s="784"/>
      <c r="AA12" s="784">
        <v>1</v>
      </c>
      <c r="AB12" s="784"/>
      <c r="AC12" s="784"/>
      <c r="AD12" s="784"/>
      <c r="AE12" s="785"/>
      <c r="AF12" s="786">
        <v>1</v>
      </c>
      <c r="AG12" s="787"/>
      <c r="AH12" s="787"/>
      <c r="AI12" s="787"/>
      <c r="AJ12" s="788"/>
      <c r="AK12" s="769">
        <v>161</v>
      </c>
      <c r="AL12" s="770"/>
      <c r="AM12" s="770"/>
      <c r="AN12" s="770"/>
      <c r="AO12" s="770"/>
      <c r="AP12" s="770" t="s">
        <v>562</v>
      </c>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580</v>
      </c>
      <c r="BT12" s="774"/>
      <c r="BU12" s="774"/>
      <c r="BV12" s="774"/>
      <c r="BW12" s="774"/>
      <c r="BX12" s="774"/>
      <c r="BY12" s="774"/>
      <c r="BZ12" s="774"/>
      <c r="CA12" s="774"/>
      <c r="CB12" s="774"/>
      <c r="CC12" s="774"/>
      <c r="CD12" s="774"/>
      <c r="CE12" s="774"/>
      <c r="CF12" s="774"/>
      <c r="CG12" s="775"/>
      <c r="CH12" s="776">
        <v>-2</v>
      </c>
      <c r="CI12" s="777"/>
      <c r="CJ12" s="777"/>
      <c r="CK12" s="777"/>
      <c r="CL12" s="778"/>
      <c r="CM12" s="776">
        <v>-63</v>
      </c>
      <c r="CN12" s="777"/>
      <c r="CO12" s="777"/>
      <c r="CP12" s="777"/>
      <c r="CQ12" s="778"/>
      <c r="CR12" s="776">
        <v>30</v>
      </c>
      <c r="CS12" s="777"/>
      <c r="CT12" s="777"/>
      <c r="CU12" s="777"/>
      <c r="CV12" s="778"/>
      <c r="CW12" s="776" t="s">
        <v>512</v>
      </c>
      <c r="CX12" s="777"/>
      <c r="CY12" s="777"/>
      <c r="CZ12" s="777"/>
      <c r="DA12" s="778"/>
      <c r="DB12" s="776">
        <v>51</v>
      </c>
      <c r="DC12" s="777"/>
      <c r="DD12" s="777"/>
      <c r="DE12" s="777"/>
      <c r="DF12" s="778"/>
      <c r="DG12" s="776" t="s">
        <v>512</v>
      </c>
      <c r="DH12" s="777"/>
      <c r="DI12" s="777"/>
      <c r="DJ12" s="777"/>
      <c r="DK12" s="778"/>
      <c r="DL12" s="776" t="s">
        <v>512</v>
      </c>
      <c r="DM12" s="777"/>
      <c r="DN12" s="777"/>
      <c r="DO12" s="777"/>
      <c r="DP12" s="778"/>
      <c r="DQ12" s="776" t="s">
        <v>512</v>
      </c>
      <c r="DR12" s="777"/>
      <c r="DS12" s="777"/>
      <c r="DT12" s="777"/>
      <c r="DU12" s="778"/>
      <c r="DV12" s="773"/>
      <c r="DW12" s="774"/>
      <c r="DX12" s="774"/>
      <c r="DY12" s="774"/>
      <c r="DZ12" s="779"/>
      <c r="EA12" s="234"/>
    </row>
    <row r="13" spans="1:131" s="235" customFormat="1" ht="26.25" customHeight="1" x14ac:dyDescent="0.15">
      <c r="A13" s="238">
        <v>7</v>
      </c>
      <c r="B13" s="780" t="s">
        <v>380</v>
      </c>
      <c r="C13" s="781"/>
      <c r="D13" s="781"/>
      <c r="E13" s="781"/>
      <c r="F13" s="781"/>
      <c r="G13" s="781"/>
      <c r="H13" s="781"/>
      <c r="I13" s="781"/>
      <c r="J13" s="781"/>
      <c r="K13" s="781"/>
      <c r="L13" s="781"/>
      <c r="M13" s="781"/>
      <c r="N13" s="781"/>
      <c r="O13" s="781"/>
      <c r="P13" s="782"/>
      <c r="Q13" s="783">
        <v>86</v>
      </c>
      <c r="R13" s="784"/>
      <c r="S13" s="784"/>
      <c r="T13" s="784"/>
      <c r="U13" s="784"/>
      <c r="V13" s="784">
        <v>61</v>
      </c>
      <c r="W13" s="784"/>
      <c r="X13" s="784"/>
      <c r="Y13" s="784"/>
      <c r="Z13" s="784"/>
      <c r="AA13" s="784">
        <v>26</v>
      </c>
      <c r="AB13" s="784"/>
      <c r="AC13" s="784"/>
      <c r="AD13" s="784"/>
      <c r="AE13" s="785"/>
      <c r="AF13" s="786">
        <v>26</v>
      </c>
      <c r="AG13" s="787"/>
      <c r="AH13" s="787"/>
      <c r="AI13" s="787"/>
      <c r="AJ13" s="788"/>
      <c r="AK13" s="769">
        <v>7</v>
      </c>
      <c r="AL13" s="770"/>
      <c r="AM13" s="770"/>
      <c r="AN13" s="770"/>
      <c r="AO13" s="770"/>
      <c r="AP13" s="770" t="s">
        <v>560</v>
      </c>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581</v>
      </c>
      <c r="BT13" s="774"/>
      <c r="BU13" s="774"/>
      <c r="BV13" s="774"/>
      <c r="BW13" s="774"/>
      <c r="BX13" s="774"/>
      <c r="BY13" s="774"/>
      <c r="BZ13" s="774"/>
      <c r="CA13" s="774"/>
      <c r="CB13" s="774"/>
      <c r="CC13" s="774"/>
      <c r="CD13" s="774"/>
      <c r="CE13" s="774"/>
      <c r="CF13" s="774"/>
      <c r="CG13" s="775"/>
      <c r="CH13" s="776">
        <v>-7</v>
      </c>
      <c r="CI13" s="777"/>
      <c r="CJ13" s="777"/>
      <c r="CK13" s="777"/>
      <c r="CL13" s="778"/>
      <c r="CM13" s="776">
        <v>123</v>
      </c>
      <c r="CN13" s="777"/>
      <c r="CO13" s="777"/>
      <c r="CP13" s="777"/>
      <c r="CQ13" s="778"/>
      <c r="CR13" s="776">
        <v>30</v>
      </c>
      <c r="CS13" s="777"/>
      <c r="CT13" s="777"/>
      <c r="CU13" s="777"/>
      <c r="CV13" s="778"/>
      <c r="CW13" s="776">
        <v>2</v>
      </c>
      <c r="CX13" s="777"/>
      <c r="CY13" s="777"/>
      <c r="CZ13" s="777"/>
      <c r="DA13" s="778"/>
      <c r="DB13" s="776" t="s">
        <v>512</v>
      </c>
      <c r="DC13" s="777"/>
      <c r="DD13" s="777"/>
      <c r="DE13" s="777"/>
      <c r="DF13" s="778"/>
      <c r="DG13" s="776" t="s">
        <v>512</v>
      </c>
      <c r="DH13" s="777"/>
      <c r="DI13" s="777"/>
      <c r="DJ13" s="777"/>
      <c r="DK13" s="778"/>
      <c r="DL13" s="776" t="s">
        <v>512</v>
      </c>
      <c r="DM13" s="777"/>
      <c r="DN13" s="777"/>
      <c r="DO13" s="777"/>
      <c r="DP13" s="778"/>
      <c r="DQ13" s="776" t="s">
        <v>512</v>
      </c>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582</v>
      </c>
      <c r="BT14" s="774"/>
      <c r="BU14" s="774"/>
      <c r="BV14" s="774"/>
      <c r="BW14" s="774"/>
      <c r="BX14" s="774"/>
      <c r="BY14" s="774"/>
      <c r="BZ14" s="774"/>
      <c r="CA14" s="774"/>
      <c r="CB14" s="774"/>
      <c r="CC14" s="774"/>
      <c r="CD14" s="774"/>
      <c r="CE14" s="774"/>
      <c r="CF14" s="774"/>
      <c r="CG14" s="775"/>
      <c r="CH14" s="776">
        <v>30</v>
      </c>
      <c r="CI14" s="777"/>
      <c r="CJ14" s="777"/>
      <c r="CK14" s="777"/>
      <c r="CL14" s="778"/>
      <c r="CM14" s="776">
        <v>3989</v>
      </c>
      <c r="CN14" s="777"/>
      <c r="CO14" s="777"/>
      <c r="CP14" s="777"/>
      <c r="CQ14" s="778"/>
      <c r="CR14" s="776">
        <v>3608</v>
      </c>
      <c r="CS14" s="777"/>
      <c r="CT14" s="777"/>
      <c r="CU14" s="777"/>
      <c r="CV14" s="778"/>
      <c r="CW14" s="776">
        <v>1157</v>
      </c>
      <c r="CX14" s="777"/>
      <c r="CY14" s="777"/>
      <c r="CZ14" s="777"/>
      <c r="DA14" s="778"/>
      <c r="DB14" s="776" t="s">
        <v>512</v>
      </c>
      <c r="DC14" s="777"/>
      <c r="DD14" s="777"/>
      <c r="DE14" s="777"/>
      <c r="DF14" s="778"/>
      <c r="DG14" s="776" t="s">
        <v>512</v>
      </c>
      <c r="DH14" s="777"/>
      <c r="DI14" s="777"/>
      <c r="DJ14" s="777"/>
      <c r="DK14" s="778"/>
      <c r="DL14" s="776" t="s">
        <v>512</v>
      </c>
      <c r="DM14" s="777"/>
      <c r="DN14" s="777"/>
      <c r="DO14" s="777"/>
      <c r="DP14" s="778"/>
      <c r="DQ14" s="776" t="s">
        <v>512</v>
      </c>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t="s">
        <v>583</v>
      </c>
      <c r="BT15" s="774"/>
      <c r="BU15" s="774"/>
      <c r="BV15" s="774"/>
      <c r="BW15" s="774"/>
      <c r="BX15" s="774"/>
      <c r="BY15" s="774"/>
      <c r="BZ15" s="774"/>
      <c r="CA15" s="774"/>
      <c r="CB15" s="774"/>
      <c r="CC15" s="774"/>
      <c r="CD15" s="774"/>
      <c r="CE15" s="774"/>
      <c r="CF15" s="774"/>
      <c r="CG15" s="775"/>
      <c r="CH15" s="776">
        <v>-1909</v>
      </c>
      <c r="CI15" s="777"/>
      <c r="CJ15" s="777"/>
      <c r="CK15" s="777"/>
      <c r="CL15" s="778"/>
      <c r="CM15" s="776">
        <v>-2359</v>
      </c>
      <c r="CN15" s="777"/>
      <c r="CO15" s="777"/>
      <c r="CP15" s="777"/>
      <c r="CQ15" s="778"/>
      <c r="CR15" s="776">
        <v>3980</v>
      </c>
      <c r="CS15" s="777"/>
      <c r="CT15" s="777"/>
      <c r="CU15" s="777"/>
      <c r="CV15" s="778"/>
      <c r="CW15" s="776">
        <v>1224</v>
      </c>
      <c r="CX15" s="777"/>
      <c r="CY15" s="777"/>
      <c r="CZ15" s="777"/>
      <c r="DA15" s="778"/>
      <c r="DB15" s="776">
        <v>22459</v>
      </c>
      <c r="DC15" s="777"/>
      <c r="DD15" s="777"/>
      <c r="DE15" s="777"/>
      <c r="DF15" s="778"/>
      <c r="DG15" s="776" t="s">
        <v>512</v>
      </c>
      <c r="DH15" s="777"/>
      <c r="DI15" s="777"/>
      <c r="DJ15" s="777"/>
      <c r="DK15" s="778"/>
      <c r="DL15" s="776" t="s">
        <v>512</v>
      </c>
      <c r="DM15" s="777"/>
      <c r="DN15" s="777"/>
      <c r="DO15" s="777"/>
      <c r="DP15" s="778"/>
      <c r="DQ15" s="776" t="s">
        <v>512</v>
      </c>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t="s">
        <v>584</v>
      </c>
      <c r="BT16" s="774"/>
      <c r="BU16" s="774"/>
      <c r="BV16" s="774"/>
      <c r="BW16" s="774"/>
      <c r="BX16" s="774"/>
      <c r="BY16" s="774"/>
      <c r="BZ16" s="774"/>
      <c r="CA16" s="774"/>
      <c r="CB16" s="774"/>
      <c r="CC16" s="774"/>
      <c r="CD16" s="774"/>
      <c r="CE16" s="774"/>
      <c r="CF16" s="774"/>
      <c r="CG16" s="775"/>
      <c r="CH16" s="776">
        <v>62</v>
      </c>
      <c r="CI16" s="777"/>
      <c r="CJ16" s="777"/>
      <c r="CK16" s="777"/>
      <c r="CL16" s="778"/>
      <c r="CM16" s="776">
        <v>5661</v>
      </c>
      <c r="CN16" s="777"/>
      <c r="CO16" s="777"/>
      <c r="CP16" s="777"/>
      <c r="CQ16" s="778"/>
      <c r="CR16" s="776">
        <v>504</v>
      </c>
      <c r="CS16" s="777"/>
      <c r="CT16" s="777"/>
      <c r="CU16" s="777"/>
      <c r="CV16" s="778"/>
      <c r="CW16" s="776" t="s">
        <v>512</v>
      </c>
      <c r="CX16" s="777"/>
      <c r="CY16" s="777"/>
      <c r="CZ16" s="777"/>
      <c r="DA16" s="778"/>
      <c r="DB16" s="776" t="s">
        <v>512</v>
      </c>
      <c r="DC16" s="777"/>
      <c r="DD16" s="777"/>
      <c r="DE16" s="777"/>
      <c r="DF16" s="778"/>
      <c r="DG16" s="776" t="s">
        <v>512</v>
      </c>
      <c r="DH16" s="777"/>
      <c r="DI16" s="777"/>
      <c r="DJ16" s="777"/>
      <c r="DK16" s="778"/>
      <c r="DL16" s="776" t="s">
        <v>512</v>
      </c>
      <c r="DM16" s="777"/>
      <c r="DN16" s="777"/>
      <c r="DO16" s="777"/>
      <c r="DP16" s="778"/>
      <c r="DQ16" s="776" t="s">
        <v>512</v>
      </c>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381</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382</v>
      </c>
      <c r="B23" s="789" t="s">
        <v>383</v>
      </c>
      <c r="C23" s="790"/>
      <c r="D23" s="790"/>
      <c r="E23" s="790"/>
      <c r="F23" s="790"/>
      <c r="G23" s="790"/>
      <c r="H23" s="790"/>
      <c r="I23" s="790"/>
      <c r="J23" s="790"/>
      <c r="K23" s="790"/>
      <c r="L23" s="790"/>
      <c r="M23" s="790"/>
      <c r="N23" s="790"/>
      <c r="O23" s="790"/>
      <c r="P23" s="791"/>
      <c r="Q23" s="792">
        <v>157847</v>
      </c>
      <c r="R23" s="793"/>
      <c r="S23" s="793"/>
      <c r="T23" s="793"/>
      <c r="U23" s="793"/>
      <c r="V23" s="793">
        <v>154935</v>
      </c>
      <c r="W23" s="793"/>
      <c r="X23" s="793"/>
      <c r="Y23" s="793"/>
      <c r="Z23" s="793"/>
      <c r="AA23" s="793">
        <v>2911</v>
      </c>
      <c r="AB23" s="793"/>
      <c r="AC23" s="793"/>
      <c r="AD23" s="793"/>
      <c r="AE23" s="794"/>
      <c r="AF23" s="795">
        <v>1896</v>
      </c>
      <c r="AG23" s="793"/>
      <c r="AH23" s="793"/>
      <c r="AI23" s="793"/>
      <c r="AJ23" s="796"/>
      <c r="AK23" s="797"/>
      <c r="AL23" s="798"/>
      <c r="AM23" s="798"/>
      <c r="AN23" s="798"/>
      <c r="AO23" s="798"/>
      <c r="AP23" s="793">
        <v>168242</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384</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385</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386</v>
      </c>
      <c r="R26" s="734"/>
      <c r="S26" s="734"/>
      <c r="T26" s="734"/>
      <c r="U26" s="735"/>
      <c r="V26" s="733" t="s">
        <v>387</v>
      </c>
      <c r="W26" s="734"/>
      <c r="X26" s="734"/>
      <c r="Y26" s="734"/>
      <c r="Z26" s="735"/>
      <c r="AA26" s="733" t="s">
        <v>388</v>
      </c>
      <c r="AB26" s="734"/>
      <c r="AC26" s="734"/>
      <c r="AD26" s="734"/>
      <c r="AE26" s="734"/>
      <c r="AF26" s="814" t="s">
        <v>389</v>
      </c>
      <c r="AG26" s="815"/>
      <c r="AH26" s="815"/>
      <c r="AI26" s="815"/>
      <c r="AJ26" s="816"/>
      <c r="AK26" s="734" t="s">
        <v>390</v>
      </c>
      <c r="AL26" s="734"/>
      <c r="AM26" s="734"/>
      <c r="AN26" s="734"/>
      <c r="AO26" s="735"/>
      <c r="AP26" s="733" t="s">
        <v>391</v>
      </c>
      <c r="AQ26" s="734"/>
      <c r="AR26" s="734"/>
      <c r="AS26" s="734"/>
      <c r="AT26" s="735"/>
      <c r="AU26" s="733" t="s">
        <v>392</v>
      </c>
      <c r="AV26" s="734"/>
      <c r="AW26" s="734"/>
      <c r="AX26" s="734"/>
      <c r="AY26" s="735"/>
      <c r="AZ26" s="733" t="s">
        <v>393</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394</v>
      </c>
      <c r="C28" s="750"/>
      <c r="D28" s="750"/>
      <c r="E28" s="750"/>
      <c r="F28" s="750"/>
      <c r="G28" s="750"/>
      <c r="H28" s="750"/>
      <c r="I28" s="750"/>
      <c r="J28" s="750"/>
      <c r="K28" s="750"/>
      <c r="L28" s="750"/>
      <c r="M28" s="750"/>
      <c r="N28" s="750"/>
      <c r="O28" s="750"/>
      <c r="P28" s="751"/>
      <c r="Q28" s="822">
        <v>29906</v>
      </c>
      <c r="R28" s="823"/>
      <c r="S28" s="823"/>
      <c r="T28" s="823"/>
      <c r="U28" s="823"/>
      <c r="V28" s="823">
        <v>29728</v>
      </c>
      <c r="W28" s="823"/>
      <c r="X28" s="823"/>
      <c r="Y28" s="823"/>
      <c r="Z28" s="823"/>
      <c r="AA28" s="823">
        <v>178</v>
      </c>
      <c r="AB28" s="823"/>
      <c r="AC28" s="823"/>
      <c r="AD28" s="823"/>
      <c r="AE28" s="824"/>
      <c r="AF28" s="825">
        <v>178</v>
      </c>
      <c r="AG28" s="823"/>
      <c r="AH28" s="823"/>
      <c r="AI28" s="823"/>
      <c r="AJ28" s="826"/>
      <c r="AK28" s="827">
        <v>2444</v>
      </c>
      <c r="AL28" s="828"/>
      <c r="AM28" s="828"/>
      <c r="AN28" s="828"/>
      <c r="AO28" s="828"/>
      <c r="AP28" s="828" t="s">
        <v>560</v>
      </c>
      <c r="AQ28" s="828"/>
      <c r="AR28" s="828"/>
      <c r="AS28" s="828"/>
      <c r="AT28" s="828"/>
      <c r="AU28" s="828" t="s">
        <v>560</v>
      </c>
      <c r="AV28" s="828"/>
      <c r="AW28" s="828"/>
      <c r="AX28" s="828"/>
      <c r="AY28" s="828"/>
      <c r="AZ28" s="829" t="s">
        <v>566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395</v>
      </c>
      <c r="C29" s="781"/>
      <c r="D29" s="781"/>
      <c r="E29" s="781"/>
      <c r="F29" s="781"/>
      <c r="G29" s="781"/>
      <c r="H29" s="781"/>
      <c r="I29" s="781"/>
      <c r="J29" s="781"/>
      <c r="K29" s="781"/>
      <c r="L29" s="781"/>
      <c r="M29" s="781"/>
      <c r="N29" s="781"/>
      <c r="O29" s="781"/>
      <c r="P29" s="782"/>
      <c r="Q29" s="783">
        <v>33271</v>
      </c>
      <c r="R29" s="784"/>
      <c r="S29" s="784"/>
      <c r="T29" s="784"/>
      <c r="U29" s="784"/>
      <c r="V29" s="784">
        <v>31918</v>
      </c>
      <c r="W29" s="784"/>
      <c r="X29" s="784"/>
      <c r="Y29" s="784"/>
      <c r="Z29" s="784"/>
      <c r="AA29" s="784">
        <v>1353</v>
      </c>
      <c r="AB29" s="784"/>
      <c r="AC29" s="784"/>
      <c r="AD29" s="784"/>
      <c r="AE29" s="785"/>
      <c r="AF29" s="786">
        <v>1353</v>
      </c>
      <c r="AG29" s="787"/>
      <c r="AH29" s="787"/>
      <c r="AI29" s="787"/>
      <c r="AJ29" s="788"/>
      <c r="AK29" s="834">
        <v>4691</v>
      </c>
      <c r="AL29" s="830"/>
      <c r="AM29" s="830"/>
      <c r="AN29" s="830"/>
      <c r="AO29" s="830"/>
      <c r="AP29" s="830" t="s">
        <v>560</v>
      </c>
      <c r="AQ29" s="830"/>
      <c r="AR29" s="830"/>
      <c r="AS29" s="830"/>
      <c r="AT29" s="830"/>
      <c r="AU29" s="830" t="s">
        <v>560</v>
      </c>
      <c r="AV29" s="830"/>
      <c r="AW29" s="830"/>
      <c r="AX29" s="830"/>
      <c r="AY29" s="830"/>
      <c r="AZ29" s="831" t="s">
        <v>560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396</v>
      </c>
      <c r="C30" s="781"/>
      <c r="D30" s="781"/>
      <c r="E30" s="781"/>
      <c r="F30" s="781"/>
      <c r="G30" s="781"/>
      <c r="H30" s="781"/>
      <c r="I30" s="781"/>
      <c r="J30" s="781"/>
      <c r="K30" s="781"/>
      <c r="L30" s="781"/>
      <c r="M30" s="781"/>
      <c r="N30" s="781"/>
      <c r="O30" s="781"/>
      <c r="P30" s="782"/>
      <c r="Q30" s="783">
        <v>4260</v>
      </c>
      <c r="R30" s="784"/>
      <c r="S30" s="784"/>
      <c r="T30" s="784"/>
      <c r="U30" s="784"/>
      <c r="V30" s="784">
        <v>4228</v>
      </c>
      <c r="W30" s="784"/>
      <c r="X30" s="784"/>
      <c r="Y30" s="784"/>
      <c r="Z30" s="784"/>
      <c r="AA30" s="784">
        <v>32</v>
      </c>
      <c r="AB30" s="784"/>
      <c r="AC30" s="784"/>
      <c r="AD30" s="784"/>
      <c r="AE30" s="785"/>
      <c r="AF30" s="786">
        <v>32</v>
      </c>
      <c r="AG30" s="787"/>
      <c r="AH30" s="787"/>
      <c r="AI30" s="787"/>
      <c r="AJ30" s="788"/>
      <c r="AK30" s="834">
        <v>969</v>
      </c>
      <c r="AL30" s="830"/>
      <c r="AM30" s="830"/>
      <c r="AN30" s="830"/>
      <c r="AO30" s="830"/>
      <c r="AP30" s="830" t="s">
        <v>560</v>
      </c>
      <c r="AQ30" s="830"/>
      <c r="AR30" s="830"/>
      <c r="AS30" s="830"/>
      <c r="AT30" s="830"/>
      <c r="AU30" s="830" t="s">
        <v>560</v>
      </c>
      <c r="AV30" s="830"/>
      <c r="AW30" s="830"/>
      <c r="AX30" s="830"/>
      <c r="AY30" s="830"/>
      <c r="AZ30" s="831" t="s">
        <v>561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397</v>
      </c>
      <c r="C31" s="781"/>
      <c r="D31" s="781"/>
      <c r="E31" s="781"/>
      <c r="F31" s="781"/>
      <c r="G31" s="781"/>
      <c r="H31" s="781"/>
      <c r="I31" s="781"/>
      <c r="J31" s="781"/>
      <c r="K31" s="781"/>
      <c r="L31" s="781"/>
      <c r="M31" s="781"/>
      <c r="N31" s="781"/>
      <c r="O31" s="781"/>
      <c r="P31" s="782"/>
      <c r="Q31" s="783">
        <v>6955</v>
      </c>
      <c r="R31" s="784"/>
      <c r="S31" s="784"/>
      <c r="T31" s="784"/>
      <c r="U31" s="784"/>
      <c r="V31" s="784">
        <v>6311</v>
      </c>
      <c r="W31" s="784"/>
      <c r="X31" s="784"/>
      <c r="Y31" s="784"/>
      <c r="Z31" s="784"/>
      <c r="AA31" s="784">
        <v>644</v>
      </c>
      <c r="AB31" s="784"/>
      <c r="AC31" s="784"/>
      <c r="AD31" s="784"/>
      <c r="AE31" s="785"/>
      <c r="AF31" s="786">
        <v>12866</v>
      </c>
      <c r="AG31" s="787"/>
      <c r="AH31" s="787"/>
      <c r="AI31" s="787"/>
      <c r="AJ31" s="788"/>
      <c r="AK31" s="834">
        <v>86</v>
      </c>
      <c r="AL31" s="830"/>
      <c r="AM31" s="830"/>
      <c r="AN31" s="830"/>
      <c r="AO31" s="830"/>
      <c r="AP31" s="830">
        <v>23195</v>
      </c>
      <c r="AQ31" s="830"/>
      <c r="AR31" s="830"/>
      <c r="AS31" s="830"/>
      <c r="AT31" s="830"/>
      <c r="AU31" s="830">
        <v>1160</v>
      </c>
      <c r="AV31" s="830"/>
      <c r="AW31" s="830"/>
      <c r="AX31" s="830"/>
      <c r="AY31" s="830"/>
      <c r="AZ31" s="831" t="s">
        <v>563</v>
      </c>
      <c r="BA31" s="831"/>
      <c r="BB31" s="831"/>
      <c r="BC31" s="831"/>
      <c r="BD31" s="831"/>
      <c r="BE31" s="832" t="s">
        <v>398</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399</v>
      </c>
      <c r="C32" s="781"/>
      <c r="D32" s="781"/>
      <c r="E32" s="781"/>
      <c r="F32" s="781"/>
      <c r="G32" s="781"/>
      <c r="H32" s="781"/>
      <c r="I32" s="781"/>
      <c r="J32" s="781"/>
      <c r="K32" s="781"/>
      <c r="L32" s="781"/>
      <c r="M32" s="781"/>
      <c r="N32" s="781"/>
      <c r="O32" s="781"/>
      <c r="P32" s="782"/>
      <c r="Q32" s="783">
        <v>10130</v>
      </c>
      <c r="R32" s="784"/>
      <c r="S32" s="784"/>
      <c r="T32" s="784"/>
      <c r="U32" s="784"/>
      <c r="V32" s="784">
        <v>9834</v>
      </c>
      <c r="W32" s="784"/>
      <c r="X32" s="784"/>
      <c r="Y32" s="784"/>
      <c r="Z32" s="784"/>
      <c r="AA32" s="784">
        <v>296</v>
      </c>
      <c r="AB32" s="784"/>
      <c r="AC32" s="784"/>
      <c r="AD32" s="784"/>
      <c r="AE32" s="785"/>
      <c r="AF32" s="786">
        <v>4020</v>
      </c>
      <c r="AG32" s="787"/>
      <c r="AH32" s="787"/>
      <c r="AI32" s="787"/>
      <c r="AJ32" s="788"/>
      <c r="AK32" s="834">
        <v>4161</v>
      </c>
      <c r="AL32" s="830"/>
      <c r="AM32" s="830"/>
      <c r="AN32" s="830"/>
      <c r="AO32" s="830"/>
      <c r="AP32" s="830">
        <v>58289</v>
      </c>
      <c r="AQ32" s="830"/>
      <c r="AR32" s="830"/>
      <c r="AS32" s="830"/>
      <c r="AT32" s="830"/>
      <c r="AU32" s="830">
        <v>33225</v>
      </c>
      <c r="AV32" s="830"/>
      <c r="AW32" s="830"/>
      <c r="AX32" s="830"/>
      <c r="AY32" s="830"/>
      <c r="AZ32" s="831" t="s">
        <v>560</v>
      </c>
      <c r="BA32" s="831"/>
      <c r="BB32" s="831"/>
      <c r="BC32" s="831"/>
      <c r="BD32" s="831"/>
      <c r="BE32" s="832" t="s">
        <v>398</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400</v>
      </c>
      <c r="C33" s="781"/>
      <c r="D33" s="781"/>
      <c r="E33" s="781"/>
      <c r="F33" s="781"/>
      <c r="G33" s="781"/>
      <c r="H33" s="781"/>
      <c r="I33" s="781"/>
      <c r="J33" s="781"/>
      <c r="K33" s="781"/>
      <c r="L33" s="781"/>
      <c r="M33" s="781"/>
      <c r="N33" s="781"/>
      <c r="O33" s="781"/>
      <c r="P33" s="782"/>
      <c r="Q33" s="783">
        <v>533</v>
      </c>
      <c r="R33" s="784"/>
      <c r="S33" s="784"/>
      <c r="T33" s="784"/>
      <c r="U33" s="784"/>
      <c r="V33" s="784">
        <v>516</v>
      </c>
      <c r="W33" s="784"/>
      <c r="X33" s="784"/>
      <c r="Y33" s="784"/>
      <c r="Z33" s="784"/>
      <c r="AA33" s="784">
        <v>17</v>
      </c>
      <c r="AB33" s="784"/>
      <c r="AC33" s="784"/>
      <c r="AD33" s="784"/>
      <c r="AE33" s="785"/>
      <c r="AF33" s="786">
        <v>668</v>
      </c>
      <c r="AG33" s="787"/>
      <c r="AH33" s="787"/>
      <c r="AI33" s="787"/>
      <c r="AJ33" s="788"/>
      <c r="AK33" s="834">
        <v>410</v>
      </c>
      <c r="AL33" s="830"/>
      <c r="AM33" s="830"/>
      <c r="AN33" s="830"/>
      <c r="AO33" s="830"/>
      <c r="AP33" s="830">
        <v>1861</v>
      </c>
      <c r="AQ33" s="830"/>
      <c r="AR33" s="830"/>
      <c r="AS33" s="830"/>
      <c r="AT33" s="830"/>
      <c r="AU33" s="830">
        <v>1732</v>
      </c>
      <c r="AV33" s="830"/>
      <c r="AW33" s="830"/>
      <c r="AX33" s="830"/>
      <c r="AY33" s="830"/>
      <c r="AZ33" s="831" t="s">
        <v>560</v>
      </c>
      <c r="BA33" s="831"/>
      <c r="BB33" s="831"/>
      <c r="BC33" s="831"/>
      <c r="BD33" s="831"/>
      <c r="BE33" s="832" t="s">
        <v>398</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401</v>
      </c>
      <c r="C34" s="781"/>
      <c r="D34" s="781"/>
      <c r="E34" s="781"/>
      <c r="F34" s="781"/>
      <c r="G34" s="781"/>
      <c r="H34" s="781"/>
      <c r="I34" s="781"/>
      <c r="J34" s="781"/>
      <c r="K34" s="781"/>
      <c r="L34" s="781"/>
      <c r="M34" s="781"/>
      <c r="N34" s="781"/>
      <c r="O34" s="781"/>
      <c r="P34" s="782"/>
      <c r="Q34" s="783">
        <v>87</v>
      </c>
      <c r="R34" s="784"/>
      <c r="S34" s="784"/>
      <c r="T34" s="784"/>
      <c r="U34" s="784"/>
      <c r="V34" s="784">
        <v>87</v>
      </c>
      <c r="W34" s="784"/>
      <c r="X34" s="784"/>
      <c r="Y34" s="784"/>
      <c r="Z34" s="784"/>
      <c r="AA34" s="784" t="s">
        <v>560</v>
      </c>
      <c r="AB34" s="784"/>
      <c r="AC34" s="784"/>
      <c r="AD34" s="784"/>
      <c r="AE34" s="785"/>
      <c r="AF34" s="786" t="s">
        <v>122</v>
      </c>
      <c r="AG34" s="787"/>
      <c r="AH34" s="787"/>
      <c r="AI34" s="787"/>
      <c r="AJ34" s="788"/>
      <c r="AK34" s="834">
        <v>46</v>
      </c>
      <c r="AL34" s="830"/>
      <c r="AM34" s="830"/>
      <c r="AN34" s="830"/>
      <c r="AO34" s="830"/>
      <c r="AP34" s="830">
        <v>29</v>
      </c>
      <c r="AQ34" s="830"/>
      <c r="AR34" s="830"/>
      <c r="AS34" s="830"/>
      <c r="AT34" s="830"/>
      <c r="AU34" s="830">
        <v>21</v>
      </c>
      <c r="AV34" s="830"/>
      <c r="AW34" s="830"/>
      <c r="AX34" s="830"/>
      <c r="AY34" s="830"/>
      <c r="AZ34" s="831" t="s">
        <v>563</v>
      </c>
      <c r="BA34" s="831"/>
      <c r="BB34" s="831"/>
      <c r="BC34" s="831"/>
      <c r="BD34" s="831"/>
      <c r="BE34" s="832" t="s">
        <v>402</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403</v>
      </c>
      <c r="C35" s="781"/>
      <c r="D35" s="781"/>
      <c r="E35" s="781"/>
      <c r="F35" s="781"/>
      <c r="G35" s="781"/>
      <c r="H35" s="781"/>
      <c r="I35" s="781"/>
      <c r="J35" s="781"/>
      <c r="K35" s="781"/>
      <c r="L35" s="781"/>
      <c r="M35" s="781"/>
      <c r="N35" s="781"/>
      <c r="O35" s="781"/>
      <c r="P35" s="782"/>
      <c r="Q35" s="783">
        <v>432</v>
      </c>
      <c r="R35" s="784"/>
      <c r="S35" s="784"/>
      <c r="T35" s="784"/>
      <c r="U35" s="784"/>
      <c r="V35" s="784">
        <v>411</v>
      </c>
      <c r="W35" s="784"/>
      <c r="X35" s="784"/>
      <c r="Y35" s="784"/>
      <c r="Z35" s="784"/>
      <c r="AA35" s="784">
        <v>21</v>
      </c>
      <c r="AB35" s="784"/>
      <c r="AC35" s="784"/>
      <c r="AD35" s="784"/>
      <c r="AE35" s="785"/>
      <c r="AF35" s="786">
        <v>21</v>
      </c>
      <c r="AG35" s="787"/>
      <c r="AH35" s="787"/>
      <c r="AI35" s="787"/>
      <c r="AJ35" s="788"/>
      <c r="AK35" s="834">
        <v>113</v>
      </c>
      <c r="AL35" s="830"/>
      <c r="AM35" s="830"/>
      <c r="AN35" s="830"/>
      <c r="AO35" s="830"/>
      <c r="AP35" s="830">
        <v>402</v>
      </c>
      <c r="AQ35" s="830"/>
      <c r="AR35" s="830"/>
      <c r="AS35" s="830"/>
      <c r="AT35" s="830"/>
      <c r="AU35" s="830">
        <v>236</v>
      </c>
      <c r="AV35" s="830"/>
      <c r="AW35" s="830"/>
      <c r="AX35" s="830"/>
      <c r="AY35" s="830"/>
      <c r="AZ35" s="831" t="s">
        <v>560</v>
      </c>
      <c r="BA35" s="831"/>
      <c r="BB35" s="831"/>
      <c r="BC35" s="831"/>
      <c r="BD35" s="831"/>
      <c r="BE35" s="832" t="s">
        <v>402</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404</v>
      </c>
      <c r="C36" s="781"/>
      <c r="D36" s="781"/>
      <c r="E36" s="781"/>
      <c r="F36" s="781"/>
      <c r="G36" s="781"/>
      <c r="H36" s="781"/>
      <c r="I36" s="781"/>
      <c r="J36" s="781"/>
      <c r="K36" s="781"/>
      <c r="L36" s="781"/>
      <c r="M36" s="781"/>
      <c r="N36" s="781"/>
      <c r="O36" s="781"/>
      <c r="P36" s="782"/>
      <c r="Q36" s="783">
        <v>486</v>
      </c>
      <c r="R36" s="784"/>
      <c r="S36" s="784"/>
      <c r="T36" s="784"/>
      <c r="U36" s="784"/>
      <c r="V36" s="784">
        <v>486</v>
      </c>
      <c r="W36" s="784"/>
      <c r="X36" s="784"/>
      <c r="Y36" s="784"/>
      <c r="Z36" s="784"/>
      <c r="AA36" s="784" t="s">
        <v>560</v>
      </c>
      <c r="AB36" s="784"/>
      <c r="AC36" s="784"/>
      <c r="AD36" s="784"/>
      <c r="AE36" s="785"/>
      <c r="AF36" s="786">
        <v>0</v>
      </c>
      <c r="AG36" s="787"/>
      <c r="AH36" s="787"/>
      <c r="AI36" s="787"/>
      <c r="AJ36" s="788"/>
      <c r="AK36" s="834">
        <v>386</v>
      </c>
      <c r="AL36" s="830"/>
      <c r="AM36" s="830"/>
      <c r="AN36" s="830"/>
      <c r="AO36" s="830"/>
      <c r="AP36" s="830">
        <v>433</v>
      </c>
      <c r="AQ36" s="830"/>
      <c r="AR36" s="830"/>
      <c r="AS36" s="830"/>
      <c r="AT36" s="830"/>
      <c r="AU36" s="830">
        <v>335</v>
      </c>
      <c r="AV36" s="830"/>
      <c r="AW36" s="830"/>
      <c r="AX36" s="830"/>
      <c r="AY36" s="830"/>
      <c r="AZ36" s="831" t="s">
        <v>563</v>
      </c>
      <c r="BA36" s="831"/>
      <c r="BB36" s="831"/>
      <c r="BC36" s="831"/>
      <c r="BD36" s="831"/>
      <c r="BE36" s="832" t="s">
        <v>402</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t="s">
        <v>405</v>
      </c>
      <c r="C37" s="781"/>
      <c r="D37" s="781"/>
      <c r="E37" s="781"/>
      <c r="F37" s="781"/>
      <c r="G37" s="781"/>
      <c r="H37" s="781"/>
      <c r="I37" s="781"/>
      <c r="J37" s="781"/>
      <c r="K37" s="781"/>
      <c r="L37" s="781"/>
      <c r="M37" s="781"/>
      <c r="N37" s="781"/>
      <c r="O37" s="781"/>
      <c r="P37" s="782"/>
      <c r="Q37" s="783">
        <v>70</v>
      </c>
      <c r="R37" s="784"/>
      <c r="S37" s="784"/>
      <c r="T37" s="784"/>
      <c r="U37" s="784"/>
      <c r="V37" s="784">
        <v>70</v>
      </c>
      <c r="W37" s="784"/>
      <c r="X37" s="784"/>
      <c r="Y37" s="784"/>
      <c r="Z37" s="784"/>
      <c r="AA37" s="784" t="s">
        <v>560</v>
      </c>
      <c r="AB37" s="784"/>
      <c r="AC37" s="784"/>
      <c r="AD37" s="784"/>
      <c r="AE37" s="785"/>
      <c r="AF37" s="786">
        <v>0</v>
      </c>
      <c r="AG37" s="787"/>
      <c r="AH37" s="787"/>
      <c r="AI37" s="787"/>
      <c r="AJ37" s="788"/>
      <c r="AK37" s="834" t="s">
        <v>565</v>
      </c>
      <c r="AL37" s="830"/>
      <c r="AM37" s="830"/>
      <c r="AN37" s="830"/>
      <c r="AO37" s="830"/>
      <c r="AP37" s="830" t="s">
        <v>560</v>
      </c>
      <c r="AQ37" s="830"/>
      <c r="AR37" s="830"/>
      <c r="AS37" s="830"/>
      <c r="AT37" s="830"/>
      <c r="AU37" s="830" t="s">
        <v>564</v>
      </c>
      <c r="AV37" s="830"/>
      <c r="AW37" s="830"/>
      <c r="AX37" s="830"/>
      <c r="AY37" s="830"/>
      <c r="AZ37" s="831" t="s">
        <v>560</v>
      </c>
      <c r="BA37" s="831"/>
      <c r="BB37" s="831"/>
      <c r="BC37" s="831"/>
      <c r="BD37" s="831"/>
      <c r="BE37" s="832" t="s">
        <v>402</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382</v>
      </c>
      <c r="B63" s="789" t="s">
        <v>407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19136</v>
      </c>
      <c r="AG63" s="844"/>
      <c r="AH63" s="844"/>
      <c r="AI63" s="844"/>
      <c r="AJ63" s="845"/>
      <c r="AK63" s="846"/>
      <c r="AL63" s="841"/>
      <c r="AM63" s="841"/>
      <c r="AN63" s="841"/>
      <c r="AO63" s="841"/>
      <c r="AP63" s="844">
        <v>84210</v>
      </c>
      <c r="AQ63" s="844"/>
      <c r="AR63" s="844"/>
      <c r="AS63" s="844"/>
      <c r="AT63" s="844"/>
      <c r="AU63" s="844">
        <v>36708</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409</v>
      </c>
      <c r="B66" s="728"/>
      <c r="C66" s="728"/>
      <c r="D66" s="728"/>
      <c r="E66" s="728"/>
      <c r="F66" s="728"/>
      <c r="G66" s="728"/>
      <c r="H66" s="728"/>
      <c r="I66" s="728"/>
      <c r="J66" s="728"/>
      <c r="K66" s="728"/>
      <c r="L66" s="728"/>
      <c r="M66" s="728"/>
      <c r="N66" s="728"/>
      <c r="O66" s="728"/>
      <c r="P66" s="729"/>
      <c r="Q66" s="733" t="s">
        <v>386</v>
      </c>
      <c r="R66" s="734"/>
      <c r="S66" s="734"/>
      <c r="T66" s="734"/>
      <c r="U66" s="735"/>
      <c r="V66" s="733" t="s">
        <v>387</v>
      </c>
      <c r="W66" s="734"/>
      <c r="X66" s="734"/>
      <c r="Y66" s="734"/>
      <c r="Z66" s="735"/>
      <c r="AA66" s="733" t="s">
        <v>388</v>
      </c>
      <c r="AB66" s="734"/>
      <c r="AC66" s="734"/>
      <c r="AD66" s="734"/>
      <c r="AE66" s="735"/>
      <c r="AF66" s="854" t="s">
        <v>389</v>
      </c>
      <c r="AG66" s="815"/>
      <c r="AH66" s="815"/>
      <c r="AI66" s="815"/>
      <c r="AJ66" s="855"/>
      <c r="AK66" s="733" t="s">
        <v>390</v>
      </c>
      <c r="AL66" s="728"/>
      <c r="AM66" s="728"/>
      <c r="AN66" s="728"/>
      <c r="AO66" s="729"/>
      <c r="AP66" s="733" t="s">
        <v>391</v>
      </c>
      <c r="AQ66" s="734"/>
      <c r="AR66" s="734"/>
      <c r="AS66" s="734"/>
      <c r="AT66" s="735"/>
      <c r="AU66" s="733" t="s">
        <v>410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567</v>
      </c>
      <c r="C68" s="870"/>
      <c r="D68" s="870"/>
      <c r="E68" s="870"/>
      <c r="F68" s="870"/>
      <c r="G68" s="870"/>
      <c r="H68" s="870"/>
      <c r="I68" s="870"/>
      <c r="J68" s="870"/>
      <c r="K68" s="870"/>
      <c r="L68" s="870"/>
      <c r="M68" s="870"/>
      <c r="N68" s="870"/>
      <c r="O68" s="870"/>
      <c r="P68" s="871"/>
      <c r="Q68" s="872">
        <v>4627</v>
      </c>
      <c r="R68" s="866"/>
      <c r="S68" s="866"/>
      <c r="T68" s="866"/>
      <c r="U68" s="866"/>
      <c r="V68" s="866">
        <v>4362</v>
      </c>
      <c r="W68" s="866"/>
      <c r="X68" s="866"/>
      <c r="Y68" s="866"/>
      <c r="Z68" s="866"/>
      <c r="AA68" s="866">
        <v>265</v>
      </c>
      <c r="AB68" s="866"/>
      <c r="AC68" s="866"/>
      <c r="AD68" s="866"/>
      <c r="AE68" s="866"/>
      <c r="AF68" s="866">
        <v>265</v>
      </c>
      <c r="AG68" s="866"/>
      <c r="AH68" s="866"/>
      <c r="AI68" s="866"/>
      <c r="AJ68" s="866"/>
      <c r="AK68" s="866">
        <v>7</v>
      </c>
      <c r="AL68" s="866"/>
      <c r="AM68" s="866"/>
      <c r="AN68" s="866"/>
      <c r="AO68" s="866"/>
      <c r="AP68" s="866" t="s">
        <v>571</v>
      </c>
      <c r="AQ68" s="866"/>
      <c r="AR68" s="866"/>
      <c r="AS68" s="866"/>
      <c r="AT68" s="866"/>
      <c r="AU68" s="866" t="s">
        <v>572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568</v>
      </c>
      <c r="C69" s="874"/>
      <c r="D69" s="874"/>
      <c r="E69" s="874"/>
      <c r="F69" s="874"/>
      <c r="G69" s="874"/>
      <c r="H69" s="874"/>
      <c r="I69" s="874"/>
      <c r="J69" s="874"/>
      <c r="K69" s="874"/>
      <c r="L69" s="874"/>
      <c r="M69" s="874"/>
      <c r="N69" s="874"/>
      <c r="O69" s="874"/>
      <c r="P69" s="875"/>
      <c r="Q69" s="876">
        <v>118</v>
      </c>
      <c r="R69" s="830"/>
      <c r="S69" s="830"/>
      <c r="T69" s="830"/>
      <c r="U69" s="830"/>
      <c r="V69" s="830">
        <v>106</v>
      </c>
      <c r="W69" s="830"/>
      <c r="X69" s="830"/>
      <c r="Y69" s="830"/>
      <c r="Z69" s="830"/>
      <c r="AA69" s="830">
        <v>12</v>
      </c>
      <c r="AB69" s="830"/>
      <c r="AC69" s="830"/>
      <c r="AD69" s="830"/>
      <c r="AE69" s="830"/>
      <c r="AF69" s="830">
        <v>12</v>
      </c>
      <c r="AG69" s="830"/>
      <c r="AH69" s="830"/>
      <c r="AI69" s="830"/>
      <c r="AJ69" s="830"/>
      <c r="AK69" s="830" t="s">
        <v>573</v>
      </c>
      <c r="AL69" s="830"/>
      <c r="AM69" s="830"/>
      <c r="AN69" s="830"/>
      <c r="AO69" s="830"/>
      <c r="AP69" s="830" t="s">
        <v>573</v>
      </c>
      <c r="AQ69" s="830"/>
      <c r="AR69" s="830"/>
      <c r="AS69" s="830"/>
      <c r="AT69" s="830"/>
      <c r="AU69" s="830" t="s">
        <v>573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569</v>
      </c>
      <c r="C70" s="874"/>
      <c r="D70" s="874"/>
      <c r="E70" s="874"/>
      <c r="F70" s="874"/>
      <c r="G70" s="874"/>
      <c r="H70" s="874"/>
      <c r="I70" s="874"/>
      <c r="J70" s="874"/>
      <c r="K70" s="874"/>
      <c r="L70" s="874"/>
      <c r="M70" s="874"/>
      <c r="N70" s="874"/>
      <c r="O70" s="874"/>
      <c r="P70" s="875"/>
      <c r="Q70" s="876">
        <v>590</v>
      </c>
      <c r="R70" s="830"/>
      <c r="S70" s="830"/>
      <c r="T70" s="830"/>
      <c r="U70" s="830"/>
      <c r="V70" s="830">
        <v>542</v>
      </c>
      <c r="W70" s="830"/>
      <c r="X70" s="830"/>
      <c r="Y70" s="830"/>
      <c r="Z70" s="830"/>
      <c r="AA70" s="830">
        <v>48</v>
      </c>
      <c r="AB70" s="830"/>
      <c r="AC70" s="830"/>
      <c r="AD70" s="830"/>
      <c r="AE70" s="830"/>
      <c r="AF70" s="830">
        <v>48</v>
      </c>
      <c r="AG70" s="830"/>
      <c r="AH70" s="830"/>
      <c r="AI70" s="830"/>
      <c r="AJ70" s="830"/>
      <c r="AK70" s="830" t="s">
        <v>560</v>
      </c>
      <c r="AL70" s="830"/>
      <c r="AM70" s="830"/>
      <c r="AN70" s="830"/>
      <c r="AO70" s="830"/>
      <c r="AP70" s="830" t="s">
        <v>573</v>
      </c>
      <c r="AQ70" s="830"/>
      <c r="AR70" s="830"/>
      <c r="AS70" s="830"/>
      <c r="AT70" s="830"/>
      <c r="AU70" s="830" t="s">
        <v>573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570</v>
      </c>
      <c r="C71" s="874"/>
      <c r="D71" s="874"/>
      <c r="E71" s="874"/>
      <c r="F71" s="874"/>
      <c r="G71" s="874"/>
      <c r="H71" s="874"/>
      <c r="I71" s="874"/>
      <c r="J71" s="874"/>
      <c r="K71" s="874"/>
      <c r="L71" s="874"/>
      <c r="M71" s="874"/>
      <c r="N71" s="874"/>
      <c r="O71" s="874"/>
      <c r="P71" s="875"/>
      <c r="Q71" s="876">
        <v>153545</v>
      </c>
      <c r="R71" s="830"/>
      <c r="S71" s="830"/>
      <c r="T71" s="830"/>
      <c r="U71" s="830"/>
      <c r="V71" s="830">
        <v>151526</v>
      </c>
      <c r="W71" s="830"/>
      <c r="X71" s="830"/>
      <c r="Y71" s="830"/>
      <c r="Z71" s="830"/>
      <c r="AA71" s="830">
        <v>2019</v>
      </c>
      <c r="AB71" s="830"/>
      <c r="AC71" s="830"/>
      <c r="AD71" s="830"/>
      <c r="AE71" s="830"/>
      <c r="AF71" s="830">
        <v>2019</v>
      </c>
      <c r="AG71" s="830"/>
      <c r="AH71" s="830"/>
      <c r="AI71" s="830"/>
      <c r="AJ71" s="830"/>
      <c r="AK71" s="830">
        <v>1106</v>
      </c>
      <c r="AL71" s="830"/>
      <c r="AM71" s="830"/>
      <c r="AN71" s="830"/>
      <c r="AO71" s="830"/>
      <c r="AP71" s="830" t="s">
        <v>560</v>
      </c>
      <c r="AQ71" s="830"/>
      <c r="AR71" s="830"/>
      <c r="AS71" s="830"/>
      <c r="AT71" s="830"/>
      <c r="AU71" s="830" t="s">
        <v>560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382</v>
      </c>
      <c r="B88" s="789" t="s">
        <v>411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2344</v>
      </c>
      <c r="AG88" s="844"/>
      <c r="AH88" s="844"/>
      <c r="AI88" s="844"/>
      <c r="AJ88" s="844"/>
      <c r="AK88" s="841"/>
      <c r="AL88" s="841"/>
      <c r="AM88" s="841"/>
      <c r="AN88" s="841"/>
      <c r="AO88" s="841"/>
      <c r="AP88" s="844" t="s">
        <v>574</v>
      </c>
      <c r="AQ88" s="844"/>
      <c r="AR88" s="844"/>
      <c r="AS88" s="844"/>
      <c r="AT88" s="844"/>
      <c r="AU88" s="844" t="s">
        <v>560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382</v>
      </c>
      <c r="BR102" s="789" t="s">
        <v>412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8767</v>
      </c>
      <c r="CS102" s="852"/>
      <c r="CT102" s="852"/>
      <c r="CU102" s="852"/>
      <c r="CV102" s="891"/>
      <c r="CW102" s="890">
        <v>2488</v>
      </c>
      <c r="CX102" s="852"/>
      <c r="CY102" s="852"/>
      <c r="CZ102" s="852"/>
      <c r="DA102" s="891"/>
      <c r="DB102" s="890">
        <v>22637</v>
      </c>
      <c r="DC102" s="852"/>
      <c r="DD102" s="852"/>
      <c r="DE102" s="852"/>
      <c r="DF102" s="891"/>
      <c r="DG102" s="890" t="s">
        <v>560</v>
      </c>
      <c r="DH102" s="852"/>
      <c r="DI102" s="852"/>
      <c r="DJ102" s="852"/>
      <c r="DK102" s="891"/>
      <c r="DL102" s="890" t="s">
        <v>560</v>
      </c>
      <c r="DM102" s="852"/>
      <c r="DN102" s="852"/>
      <c r="DO102" s="852"/>
      <c r="DP102" s="891"/>
      <c r="DQ102" s="890" t="s">
        <v>585</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413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414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420</v>
      </c>
      <c r="AB109" s="893"/>
      <c r="AC109" s="893"/>
      <c r="AD109" s="893"/>
      <c r="AE109" s="894"/>
      <c r="AF109" s="892" t="s">
        <v>421</v>
      </c>
      <c r="AG109" s="893"/>
      <c r="AH109" s="893"/>
      <c r="AI109" s="893"/>
      <c r="AJ109" s="894"/>
      <c r="AK109" s="892" t="s">
        <v>294</v>
      </c>
      <c r="AL109" s="893"/>
      <c r="AM109" s="893"/>
      <c r="AN109" s="893"/>
      <c r="AO109" s="894"/>
      <c r="AP109" s="892" t="s">
        <v>422</v>
      </c>
      <c r="AQ109" s="893"/>
      <c r="AR109" s="893"/>
      <c r="AS109" s="893"/>
      <c r="AT109" s="895"/>
      <c r="AU109" s="912" t="s">
        <v>419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420</v>
      </c>
      <c r="BR109" s="893"/>
      <c r="BS109" s="893"/>
      <c r="BT109" s="893"/>
      <c r="BU109" s="894"/>
      <c r="BV109" s="892" t="s">
        <v>421</v>
      </c>
      <c r="BW109" s="893"/>
      <c r="BX109" s="893"/>
      <c r="BY109" s="893"/>
      <c r="BZ109" s="894"/>
      <c r="CA109" s="892" t="s">
        <v>294</v>
      </c>
      <c r="CB109" s="893"/>
      <c r="CC109" s="893"/>
      <c r="CD109" s="893"/>
      <c r="CE109" s="894"/>
      <c r="CF109" s="913" t="s">
        <v>422</v>
      </c>
      <c r="CG109" s="913"/>
      <c r="CH109" s="913"/>
      <c r="CI109" s="913"/>
      <c r="CJ109" s="913"/>
      <c r="CK109" s="892" t="s">
        <v>423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420</v>
      </c>
      <c r="DH109" s="893"/>
      <c r="DI109" s="893"/>
      <c r="DJ109" s="893"/>
      <c r="DK109" s="894"/>
      <c r="DL109" s="892" t="s">
        <v>421</v>
      </c>
      <c r="DM109" s="893"/>
      <c r="DN109" s="893"/>
      <c r="DO109" s="893"/>
      <c r="DP109" s="894"/>
      <c r="DQ109" s="892" t="s">
        <v>294</v>
      </c>
      <c r="DR109" s="893"/>
      <c r="DS109" s="893"/>
      <c r="DT109" s="893"/>
      <c r="DU109" s="894"/>
      <c r="DV109" s="892" t="s">
        <v>422</v>
      </c>
      <c r="DW109" s="893"/>
      <c r="DX109" s="893"/>
      <c r="DY109" s="893"/>
      <c r="DZ109" s="895"/>
    </row>
    <row r="110" spans="1:131" s="230" customFormat="1" ht="26.25" customHeight="1" x14ac:dyDescent="0.15">
      <c r="A110" s="896" t="s">
        <v>424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13394721</v>
      </c>
      <c r="AB110" s="900"/>
      <c r="AC110" s="900"/>
      <c r="AD110" s="900"/>
      <c r="AE110" s="901"/>
      <c r="AF110" s="902">
        <v>13532893</v>
      </c>
      <c r="AG110" s="900"/>
      <c r="AH110" s="900"/>
      <c r="AI110" s="900"/>
      <c r="AJ110" s="901"/>
      <c r="AK110" s="902">
        <v>13431715</v>
      </c>
      <c r="AL110" s="900"/>
      <c r="AM110" s="900"/>
      <c r="AN110" s="900"/>
      <c r="AO110" s="901"/>
      <c r="AP110" s="903">
        <v>21.2</v>
      </c>
      <c r="AQ110" s="904"/>
      <c r="AR110" s="904"/>
      <c r="AS110" s="904"/>
      <c r="AT110" s="905"/>
      <c r="AU110" s="906" t="s">
        <v>69</v>
      </c>
      <c r="AV110" s="907"/>
      <c r="AW110" s="907"/>
      <c r="AX110" s="907"/>
      <c r="AY110" s="907"/>
      <c r="AZ110" s="929" t="s">
        <v>425</v>
      </c>
      <c r="BA110" s="897"/>
      <c r="BB110" s="897"/>
      <c r="BC110" s="897"/>
      <c r="BD110" s="897"/>
      <c r="BE110" s="897"/>
      <c r="BF110" s="897"/>
      <c r="BG110" s="897"/>
      <c r="BH110" s="897"/>
      <c r="BI110" s="897"/>
      <c r="BJ110" s="897"/>
      <c r="BK110" s="897"/>
      <c r="BL110" s="897"/>
      <c r="BM110" s="897"/>
      <c r="BN110" s="897"/>
      <c r="BO110" s="897"/>
      <c r="BP110" s="898"/>
      <c r="BQ110" s="930">
        <v>154475678</v>
      </c>
      <c r="BR110" s="931"/>
      <c r="BS110" s="931"/>
      <c r="BT110" s="931"/>
      <c r="BU110" s="931"/>
      <c r="BV110" s="931">
        <v>167043145</v>
      </c>
      <c r="BW110" s="931"/>
      <c r="BX110" s="931"/>
      <c r="BY110" s="931"/>
      <c r="BZ110" s="931"/>
      <c r="CA110" s="931">
        <v>168242112</v>
      </c>
      <c r="CB110" s="931"/>
      <c r="CC110" s="931"/>
      <c r="CD110" s="931"/>
      <c r="CE110" s="931"/>
      <c r="CF110" s="944">
        <v>265.2</v>
      </c>
      <c r="CG110" s="945"/>
      <c r="CH110" s="945"/>
      <c r="CI110" s="945"/>
      <c r="CJ110" s="945"/>
      <c r="CK110" s="946" t="s">
        <v>426</v>
      </c>
      <c r="CL110" s="947"/>
      <c r="CM110" s="929" t="s">
        <v>427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429</v>
      </c>
      <c r="BA111" s="923"/>
      <c r="BB111" s="923"/>
      <c r="BC111" s="923"/>
      <c r="BD111" s="923"/>
      <c r="BE111" s="923"/>
      <c r="BF111" s="923"/>
      <c r="BG111" s="923"/>
      <c r="BH111" s="923"/>
      <c r="BI111" s="923"/>
      <c r="BJ111" s="923"/>
      <c r="BK111" s="923"/>
      <c r="BL111" s="923"/>
      <c r="BM111" s="923"/>
      <c r="BN111" s="923"/>
      <c r="BO111" s="923"/>
      <c r="BP111" s="924"/>
      <c r="BQ111" s="925">
        <v>71382</v>
      </c>
      <c r="BR111" s="926"/>
      <c r="BS111" s="926"/>
      <c r="BT111" s="926"/>
      <c r="BU111" s="926"/>
      <c r="BV111" s="926">
        <v>58819</v>
      </c>
      <c r="BW111" s="926"/>
      <c r="BX111" s="926"/>
      <c r="BY111" s="926"/>
      <c r="BZ111" s="926"/>
      <c r="CA111" s="926">
        <v>45315</v>
      </c>
      <c r="CB111" s="926"/>
      <c r="CC111" s="926"/>
      <c r="CD111" s="926"/>
      <c r="CE111" s="926"/>
      <c r="CF111" s="920">
        <v>0.1</v>
      </c>
      <c r="CG111" s="921"/>
      <c r="CH111" s="921"/>
      <c r="CI111" s="921"/>
      <c r="CJ111" s="921"/>
      <c r="CK111" s="948"/>
      <c r="CL111" s="949"/>
      <c r="CM111" s="922" t="s">
        <v>430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v>71382</v>
      </c>
      <c r="DH111" s="926"/>
      <c r="DI111" s="926"/>
      <c r="DJ111" s="926"/>
      <c r="DK111" s="926"/>
      <c r="DL111" s="926">
        <v>58819</v>
      </c>
      <c r="DM111" s="926"/>
      <c r="DN111" s="926"/>
      <c r="DO111" s="926"/>
      <c r="DP111" s="926"/>
      <c r="DQ111" s="926">
        <v>45315</v>
      </c>
      <c r="DR111" s="926"/>
      <c r="DS111" s="926"/>
      <c r="DT111" s="926"/>
      <c r="DU111" s="926"/>
      <c r="DV111" s="927">
        <v>0.1</v>
      </c>
      <c r="DW111" s="927"/>
      <c r="DX111" s="927"/>
      <c r="DY111" s="927"/>
      <c r="DZ111" s="928"/>
    </row>
    <row r="112" spans="1:131" s="230" customFormat="1" ht="26.25" customHeight="1" x14ac:dyDescent="0.15">
      <c r="A112" s="952" t="s">
        <v>431</v>
      </c>
      <c r="B112" s="953"/>
      <c r="C112" s="923" t="s">
        <v>432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433</v>
      </c>
      <c r="BA112" s="923"/>
      <c r="BB112" s="923"/>
      <c r="BC112" s="923"/>
      <c r="BD112" s="923"/>
      <c r="BE112" s="923"/>
      <c r="BF112" s="923"/>
      <c r="BG112" s="923"/>
      <c r="BH112" s="923"/>
      <c r="BI112" s="923"/>
      <c r="BJ112" s="923"/>
      <c r="BK112" s="923"/>
      <c r="BL112" s="923"/>
      <c r="BM112" s="923"/>
      <c r="BN112" s="923"/>
      <c r="BO112" s="923"/>
      <c r="BP112" s="924"/>
      <c r="BQ112" s="925">
        <v>36564729</v>
      </c>
      <c r="BR112" s="926"/>
      <c r="BS112" s="926"/>
      <c r="BT112" s="926"/>
      <c r="BU112" s="926"/>
      <c r="BV112" s="926">
        <v>35405518</v>
      </c>
      <c r="BW112" s="926"/>
      <c r="BX112" s="926"/>
      <c r="BY112" s="926"/>
      <c r="BZ112" s="926"/>
      <c r="CA112" s="926">
        <v>36708183</v>
      </c>
      <c r="CB112" s="926"/>
      <c r="CC112" s="926"/>
      <c r="CD112" s="926"/>
      <c r="CE112" s="926"/>
      <c r="CF112" s="920">
        <v>57.9</v>
      </c>
      <c r="CG112" s="921"/>
      <c r="CH112" s="921"/>
      <c r="CI112" s="921"/>
      <c r="CJ112" s="921"/>
      <c r="CK112" s="948"/>
      <c r="CL112" s="949"/>
      <c r="CM112" s="922" t="s">
        <v>434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435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3199211</v>
      </c>
      <c r="AB113" s="938"/>
      <c r="AC113" s="938"/>
      <c r="AD113" s="938"/>
      <c r="AE113" s="939"/>
      <c r="AF113" s="940">
        <v>3157409</v>
      </c>
      <c r="AG113" s="938"/>
      <c r="AH113" s="938"/>
      <c r="AI113" s="938"/>
      <c r="AJ113" s="939"/>
      <c r="AK113" s="940">
        <v>3489897</v>
      </c>
      <c r="AL113" s="938"/>
      <c r="AM113" s="938"/>
      <c r="AN113" s="938"/>
      <c r="AO113" s="939"/>
      <c r="AP113" s="941">
        <v>5.5</v>
      </c>
      <c r="AQ113" s="942"/>
      <c r="AR113" s="942"/>
      <c r="AS113" s="942"/>
      <c r="AT113" s="943"/>
      <c r="AU113" s="908"/>
      <c r="AV113" s="909"/>
      <c r="AW113" s="909"/>
      <c r="AX113" s="909"/>
      <c r="AY113" s="909"/>
      <c r="AZ113" s="922" t="s">
        <v>436</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437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439</v>
      </c>
      <c r="BA114" s="923"/>
      <c r="BB114" s="923"/>
      <c r="BC114" s="923"/>
      <c r="BD114" s="923"/>
      <c r="BE114" s="923"/>
      <c r="BF114" s="923"/>
      <c r="BG114" s="923"/>
      <c r="BH114" s="923"/>
      <c r="BI114" s="923"/>
      <c r="BJ114" s="923"/>
      <c r="BK114" s="923"/>
      <c r="BL114" s="923"/>
      <c r="BM114" s="923"/>
      <c r="BN114" s="923"/>
      <c r="BO114" s="923"/>
      <c r="BP114" s="924"/>
      <c r="BQ114" s="925">
        <v>16385411</v>
      </c>
      <c r="BR114" s="926"/>
      <c r="BS114" s="926"/>
      <c r="BT114" s="926"/>
      <c r="BU114" s="926"/>
      <c r="BV114" s="926">
        <v>16182508</v>
      </c>
      <c r="BW114" s="926"/>
      <c r="BX114" s="926"/>
      <c r="BY114" s="926"/>
      <c r="BZ114" s="926"/>
      <c r="CA114" s="926">
        <v>16734132</v>
      </c>
      <c r="CB114" s="926"/>
      <c r="CC114" s="926"/>
      <c r="CD114" s="926"/>
      <c r="CE114" s="926"/>
      <c r="CF114" s="920">
        <v>26.4</v>
      </c>
      <c r="CG114" s="921"/>
      <c r="CH114" s="921"/>
      <c r="CI114" s="921"/>
      <c r="CJ114" s="921"/>
      <c r="CK114" s="948"/>
      <c r="CL114" s="949"/>
      <c r="CM114" s="922" t="s">
        <v>440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441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4667</v>
      </c>
      <c r="AB115" s="938"/>
      <c r="AC115" s="938"/>
      <c r="AD115" s="938"/>
      <c r="AE115" s="939"/>
      <c r="AF115" s="940">
        <v>9793</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442</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v>850632</v>
      </c>
      <c r="BW115" s="926"/>
      <c r="BX115" s="926"/>
      <c r="BY115" s="926"/>
      <c r="BZ115" s="926"/>
      <c r="CA115" s="926">
        <v>6338778</v>
      </c>
      <c r="CB115" s="926"/>
      <c r="CC115" s="926"/>
      <c r="CD115" s="926"/>
      <c r="CE115" s="926"/>
      <c r="CF115" s="920">
        <v>10</v>
      </c>
      <c r="CG115" s="921"/>
      <c r="CH115" s="921"/>
      <c r="CI115" s="921"/>
      <c r="CJ115" s="921"/>
      <c r="CK115" s="948"/>
      <c r="CL115" s="949"/>
      <c r="CM115" s="922" t="s">
        <v>443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444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445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447</v>
      </c>
      <c r="Z117" s="894"/>
      <c r="AA117" s="978">
        <v>16598599</v>
      </c>
      <c r="AB117" s="979"/>
      <c r="AC117" s="979"/>
      <c r="AD117" s="979"/>
      <c r="AE117" s="980"/>
      <c r="AF117" s="981">
        <v>16700095</v>
      </c>
      <c r="AG117" s="979"/>
      <c r="AH117" s="979"/>
      <c r="AI117" s="979"/>
      <c r="AJ117" s="980"/>
      <c r="AK117" s="981">
        <v>16921612</v>
      </c>
      <c r="AL117" s="979"/>
      <c r="AM117" s="979"/>
      <c r="AN117" s="979"/>
      <c r="AO117" s="980"/>
      <c r="AP117" s="982"/>
      <c r="AQ117" s="983"/>
      <c r="AR117" s="983"/>
      <c r="AS117" s="983"/>
      <c r="AT117" s="984"/>
      <c r="AU117" s="908"/>
      <c r="AV117" s="909"/>
      <c r="AW117" s="909"/>
      <c r="AX117" s="909"/>
      <c r="AY117" s="909"/>
      <c r="AZ117" s="974" t="s">
        <v>448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423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420</v>
      </c>
      <c r="AB118" s="893"/>
      <c r="AC118" s="893"/>
      <c r="AD118" s="893"/>
      <c r="AE118" s="894"/>
      <c r="AF118" s="892" t="s">
        <v>421</v>
      </c>
      <c r="AG118" s="893"/>
      <c r="AH118" s="893"/>
      <c r="AI118" s="893"/>
      <c r="AJ118" s="894"/>
      <c r="AK118" s="892" t="s">
        <v>294</v>
      </c>
      <c r="AL118" s="893"/>
      <c r="AM118" s="893"/>
      <c r="AN118" s="893"/>
      <c r="AO118" s="894"/>
      <c r="AP118" s="970" t="s">
        <v>422</v>
      </c>
      <c r="AQ118" s="971"/>
      <c r="AR118" s="971"/>
      <c r="AS118" s="971"/>
      <c r="AT118" s="972"/>
      <c r="AU118" s="908"/>
      <c r="AV118" s="909"/>
      <c r="AW118" s="909"/>
      <c r="AX118" s="909"/>
      <c r="AY118" s="909"/>
      <c r="AZ118" s="973" t="s">
        <v>450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451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426</v>
      </c>
      <c r="B119" s="947"/>
      <c r="C119" s="929" t="s">
        <v>427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452</v>
      </c>
      <c r="BP119" s="1005"/>
      <c r="BQ119" s="999">
        <v>207497200</v>
      </c>
      <c r="BR119" s="1000"/>
      <c r="BS119" s="1000"/>
      <c r="BT119" s="1000"/>
      <c r="BU119" s="1000"/>
      <c r="BV119" s="1000">
        <v>219540622</v>
      </c>
      <c r="BW119" s="1000"/>
      <c r="BX119" s="1000"/>
      <c r="BY119" s="1000"/>
      <c r="BZ119" s="1000"/>
      <c r="CA119" s="1000">
        <v>228068520</v>
      </c>
      <c r="CB119" s="1000"/>
      <c r="CC119" s="1000"/>
      <c r="CD119" s="1000"/>
      <c r="CE119" s="1000"/>
      <c r="CF119" s="1001"/>
      <c r="CG119" s="1002"/>
      <c r="CH119" s="1002"/>
      <c r="CI119" s="1002"/>
      <c r="CJ119" s="1003"/>
      <c r="CK119" s="950"/>
      <c r="CL119" s="951"/>
      <c r="CM119" s="973" t="s">
        <v>453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430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454</v>
      </c>
      <c r="AV120" s="992"/>
      <c r="AW120" s="992"/>
      <c r="AX120" s="992"/>
      <c r="AY120" s="993"/>
      <c r="AZ120" s="929" t="s">
        <v>455</v>
      </c>
      <c r="BA120" s="897"/>
      <c r="BB120" s="897"/>
      <c r="BC120" s="897"/>
      <c r="BD120" s="897"/>
      <c r="BE120" s="897"/>
      <c r="BF120" s="897"/>
      <c r="BG120" s="897"/>
      <c r="BH120" s="897"/>
      <c r="BI120" s="897"/>
      <c r="BJ120" s="897"/>
      <c r="BK120" s="897"/>
      <c r="BL120" s="897"/>
      <c r="BM120" s="897"/>
      <c r="BN120" s="897"/>
      <c r="BO120" s="897"/>
      <c r="BP120" s="898"/>
      <c r="BQ120" s="930">
        <v>19190984</v>
      </c>
      <c r="BR120" s="931"/>
      <c r="BS120" s="931"/>
      <c r="BT120" s="931"/>
      <c r="BU120" s="931"/>
      <c r="BV120" s="931">
        <v>17656860</v>
      </c>
      <c r="BW120" s="931"/>
      <c r="BX120" s="931"/>
      <c r="BY120" s="931"/>
      <c r="BZ120" s="931"/>
      <c r="CA120" s="931">
        <v>16087096</v>
      </c>
      <c r="CB120" s="931"/>
      <c r="CC120" s="931"/>
      <c r="CD120" s="931"/>
      <c r="CE120" s="931"/>
      <c r="CF120" s="944">
        <v>25.4</v>
      </c>
      <c r="CG120" s="945"/>
      <c r="CH120" s="945"/>
      <c r="CI120" s="945"/>
      <c r="CJ120" s="945"/>
      <c r="CK120" s="1006" t="s">
        <v>456</v>
      </c>
      <c r="CL120" s="1007"/>
      <c r="CM120" s="1007"/>
      <c r="CN120" s="1007"/>
      <c r="CO120" s="1008"/>
      <c r="CP120" s="1014" t="s">
        <v>399</v>
      </c>
      <c r="CQ120" s="1015"/>
      <c r="CR120" s="1015"/>
      <c r="CS120" s="1015"/>
      <c r="CT120" s="1015"/>
      <c r="CU120" s="1015"/>
      <c r="CV120" s="1015"/>
      <c r="CW120" s="1015"/>
      <c r="CX120" s="1015"/>
      <c r="CY120" s="1015"/>
      <c r="CZ120" s="1015"/>
      <c r="DA120" s="1015"/>
      <c r="DB120" s="1015"/>
      <c r="DC120" s="1015"/>
      <c r="DD120" s="1015"/>
      <c r="DE120" s="1015"/>
      <c r="DF120" s="1016"/>
      <c r="DG120" s="930">
        <v>32175552</v>
      </c>
      <c r="DH120" s="931"/>
      <c r="DI120" s="931"/>
      <c r="DJ120" s="931"/>
      <c r="DK120" s="931"/>
      <c r="DL120" s="931">
        <v>31483166</v>
      </c>
      <c r="DM120" s="931"/>
      <c r="DN120" s="931"/>
      <c r="DO120" s="931"/>
      <c r="DP120" s="931"/>
      <c r="DQ120" s="931">
        <v>33224817</v>
      </c>
      <c r="DR120" s="931"/>
      <c r="DS120" s="931"/>
      <c r="DT120" s="931"/>
      <c r="DU120" s="931"/>
      <c r="DV120" s="932">
        <v>52.4</v>
      </c>
      <c r="DW120" s="932"/>
      <c r="DX120" s="932"/>
      <c r="DY120" s="932"/>
      <c r="DZ120" s="933"/>
    </row>
    <row r="121" spans="1:130" s="230" customFormat="1" ht="26.25" customHeight="1" x14ac:dyDescent="0.15">
      <c r="A121" s="1057"/>
      <c r="B121" s="949"/>
      <c r="C121" s="974" t="s">
        <v>457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458</v>
      </c>
      <c r="BA121" s="923"/>
      <c r="BB121" s="923"/>
      <c r="BC121" s="923"/>
      <c r="BD121" s="923"/>
      <c r="BE121" s="923"/>
      <c r="BF121" s="923"/>
      <c r="BG121" s="923"/>
      <c r="BH121" s="923"/>
      <c r="BI121" s="923"/>
      <c r="BJ121" s="923"/>
      <c r="BK121" s="923"/>
      <c r="BL121" s="923"/>
      <c r="BM121" s="923"/>
      <c r="BN121" s="923"/>
      <c r="BO121" s="923"/>
      <c r="BP121" s="924"/>
      <c r="BQ121" s="925">
        <v>7980009</v>
      </c>
      <c r="BR121" s="926"/>
      <c r="BS121" s="926"/>
      <c r="BT121" s="926"/>
      <c r="BU121" s="926"/>
      <c r="BV121" s="926">
        <v>14037411</v>
      </c>
      <c r="BW121" s="926"/>
      <c r="BX121" s="926"/>
      <c r="BY121" s="926"/>
      <c r="BZ121" s="926"/>
      <c r="CA121" s="926">
        <v>14215748</v>
      </c>
      <c r="CB121" s="926"/>
      <c r="CC121" s="926"/>
      <c r="CD121" s="926"/>
      <c r="CE121" s="926"/>
      <c r="CF121" s="920">
        <v>22.4</v>
      </c>
      <c r="CG121" s="921"/>
      <c r="CH121" s="921"/>
      <c r="CI121" s="921"/>
      <c r="CJ121" s="921"/>
      <c r="CK121" s="1009"/>
      <c r="CL121" s="1010"/>
      <c r="CM121" s="1010"/>
      <c r="CN121" s="1010"/>
      <c r="CO121" s="1011"/>
      <c r="CP121" s="1019" t="s">
        <v>400</v>
      </c>
      <c r="CQ121" s="1020"/>
      <c r="CR121" s="1020"/>
      <c r="CS121" s="1020"/>
      <c r="CT121" s="1020"/>
      <c r="CU121" s="1020"/>
      <c r="CV121" s="1020"/>
      <c r="CW121" s="1020"/>
      <c r="CX121" s="1020"/>
      <c r="CY121" s="1020"/>
      <c r="CZ121" s="1020"/>
      <c r="DA121" s="1020"/>
      <c r="DB121" s="1020"/>
      <c r="DC121" s="1020"/>
      <c r="DD121" s="1020"/>
      <c r="DE121" s="1020"/>
      <c r="DF121" s="1021"/>
      <c r="DG121" s="925">
        <v>2389196</v>
      </c>
      <c r="DH121" s="926"/>
      <c r="DI121" s="926"/>
      <c r="DJ121" s="926"/>
      <c r="DK121" s="926"/>
      <c r="DL121" s="926">
        <v>2078868</v>
      </c>
      <c r="DM121" s="926"/>
      <c r="DN121" s="926"/>
      <c r="DO121" s="926"/>
      <c r="DP121" s="926"/>
      <c r="DQ121" s="926">
        <v>1731506</v>
      </c>
      <c r="DR121" s="926"/>
      <c r="DS121" s="926"/>
      <c r="DT121" s="926"/>
      <c r="DU121" s="926"/>
      <c r="DV121" s="927">
        <v>2.7</v>
      </c>
      <c r="DW121" s="927"/>
      <c r="DX121" s="927"/>
      <c r="DY121" s="927"/>
      <c r="DZ121" s="928"/>
    </row>
    <row r="122" spans="1:130" s="230" customFormat="1" ht="26.25" customHeight="1" x14ac:dyDescent="0.15">
      <c r="A122" s="1057"/>
      <c r="B122" s="949"/>
      <c r="C122" s="922" t="s">
        <v>440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459</v>
      </c>
      <c r="BA122" s="965"/>
      <c r="BB122" s="965"/>
      <c r="BC122" s="965"/>
      <c r="BD122" s="965"/>
      <c r="BE122" s="965"/>
      <c r="BF122" s="965"/>
      <c r="BG122" s="965"/>
      <c r="BH122" s="965"/>
      <c r="BI122" s="965"/>
      <c r="BJ122" s="965"/>
      <c r="BK122" s="965"/>
      <c r="BL122" s="965"/>
      <c r="BM122" s="965"/>
      <c r="BN122" s="965"/>
      <c r="BO122" s="965"/>
      <c r="BP122" s="966"/>
      <c r="BQ122" s="999">
        <v>128527411</v>
      </c>
      <c r="BR122" s="1000"/>
      <c r="BS122" s="1000"/>
      <c r="BT122" s="1000"/>
      <c r="BU122" s="1000"/>
      <c r="BV122" s="1000">
        <v>128697025</v>
      </c>
      <c r="BW122" s="1000"/>
      <c r="BX122" s="1000"/>
      <c r="BY122" s="1000"/>
      <c r="BZ122" s="1000"/>
      <c r="CA122" s="1000">
        <v>126097681</v>
      </c>
      <c r="CB122" s="1000"/>
      <c r="CC122" s="1000"/>
      <c r="CD122" s="1000"/>
      <c r="CE122" s="1000"/>
      <c r="CF122" s="1017">
        <v>198.8</v>
      </c>
      <c r="CG122" s="1018"/>
      <c r="CH122" s="1018"/>
      <c r="CI122" s="1018"/>
      <c r="CJ122" s="1018"/>
      <c r="CK122" s="1009"/>
      <c r="CL122" s="1010"/>
      <c r="CM122" s="1010"/>
      <c r="CN122" s="1010"/>
      <c r="CO122" s="1011"/>
      <c r="CP122" s="1019" t="s">
        <v>397</v>
      </c>
      <c r="CQ122" s="1020"/>
      <c r="CR122" s="1020"/>
      <c r="CS122" s="1020"/>
      <c r="CT122" s="1020"/>
      <c r="CU122" s="1020"/>
      <c r="CV122" s="1020"/>
      <c r="CW122" s="1020"/>
      <c r="CX122" s="1020"/>
      <c r="CY122" s="1020"/>
      <c r="CZ122" s="1020"/>
      <c r="DA122" s="1020"/>
      <c r="DB122" s="1020"/>
      <c r="DC122" s="1020"/>
      <c r="DD122" s="1020"/>
      <c r="DE122" s="1020"/>
      <c r="DF122" s="1021"/>
      <c r="DG122" s="925">
        <v>1336103</v>
      </c>
      <c r="DH122" s="926"/>
      <c r="DI122" s="926"/>
      <c r="DJ122" s="926"/>
      <c r="DK122" s="926"/>
      <c r="DL122" s="926">
        <v>1205821</v>
      </c>
      <c r="DM122" s="926"/>
      <c r="DN122" s="926"/>
      <c r="DO122" s="926"/>
      <c r="DP122" s="926"/>
      <c r="DQ122" s="926">
        <v>1159753</v>
      </c>
      <c r="DR122" s="926"/>
      <c r="DS122" s="926"/>
      <c r="DT122" s="926"/>
      <c r="DU122" s="926"/>
      <c r="DV122" s="927">
        <v>1.8</v>
      </c>
      <c r="DW122" s="927"/>
      <c r="DX122" s="927"/>
      <c r="DY122" s="927"/>
      <c r="DZ122" s="928"/>
    </row>
    <row r="123" spans="1:130" s="230" customFormat="1" ht="26.25" customHeight="1" x14ac:dyDescent="0.15">
      <c r="A123" s="1057"/>
      <c r="B123" s="949"/>
      <c r="C123" s="922" t="s">
        <v>446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460</v>
      </c>
      <c r="BP123" s="1005"/>
      <c r="BQ123" s="1063">
        <v>155698404</v>
      </c>
      <c r="BR123" s="1064"/>
      <c r="BS123" s="1064"/>
      <c r="BT123" s="1064"/>
      <c r="BU123" s="1064"/>
      <c r="BV123" s="1064">
        <v>160391296</v>
      </c>
      <c r="BW123" s="1064"/>
      <c r="BX123" s="1064"/>
      <c r="BY123" s="1064"/>
      <c r="BZ123" s="1064"/>
      <c r="CA123" s="1064">
        <v>156400525</v>
      </c>
      <c r="CB123" s="1064"/>
      <c r="CC123" s="1064"/>
      <c r="CD123" s="1064"/>
      <c r="CE123" s="1064"/>
      <c r="CF123" s="1001"/>
      <c r="CG123" s="1002"/>
      <c r="CH123" s="1002"/>
      <c r="CI123" s="1002"/>
      <c r="CJ123" s="1003"/>
      <c r="CK123" s="1009"/>
      <c r="CL123" s="1010"/>
      <c r="CM123" s="1010"/>
      <c r="CN123" s="1010"/>
      <c r="CO123" s="1011"/>
      <c r="CP123" s="1019" t="s">
        <v>404</v>
      </c>
      <c r="CQ123" s="1020"/>
      <c r="CR123" s="1020"/>
      <c r="CS123" s="1020"/>
      <c r="CT123" s="1020"/>
      <c r="CU123" s="1020"/>
      <c r="CV123" s="1020"/>
      <c r="CW123" s="1020"/>
      <c r="CX123" s="1020"/>
      <c r="CY123" s="1020"/>
      <c r="CZ123" s="1020"/>
      <c r="DA123" s="1020"/>
      <c r="DB123" s="1020"/>
      <c r="DC123" s="1020"/>
      <c r="DD123" s="1020"/>
      <c r="DE123" s="1020"/>
      <c r="DF123" s="1021"/>
      <c r="DG123" s="958">
        <v>352120</v>
      </c>
      <c r="DH123" s="959"/>
      <c r="DI123" s="959"/>
      <c r="DJ123" s="959"/>
      <c r="DK123" s="960"/>
      <c r="DL123" s="961">
        <v>355884</v>
      </c>
      <c r="DM123" s="959"/>
      <c r="DN123" s="959"/>
      <c r="DO123" s="959"/>
      <c r="DP123" s="960"/>
      <c r="DQ123" s="961">
        <v>334767</v>
      </c>
      <c r="DR123" s="959"/>
      <c r="DS123" s="959"/>
      <c r="DT123" s="959"/>
      <c r="DU123" s="960"/>
      <c r="DV123" s="962">
        <v>0.5</v>
      </c>
      <c r="DW123" s="963"/>
      <c r="DX123" s="963"/>
      <c r="DY123" s="963"/>
      <c r="DZ123" s="964"/>
    </row>
    <row r="124" spans="1:130" s="230" customFormat="1" ht="26.25" customHeight="1" thickBot="1" x14ac:dyDescent="0.2">
      <c r="A124" s="1057"/>
      <c r="B124" s="949"/>
      <c r="C124" s="922" t="s">
        <v>449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461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81.5</v>
      </c>
      <c r="BR124" s="1027"/>
      <c r="BS124" s="1027"/>
      <c r="BT124" s="1027"/>
      <c r="BU124" s="1027"/>
      <c r="BV124" s="1027">
        <v>94.7</v>
      </c>
      <c r="BW124" s="1027"/>
      <c r="BX124" s="1027"/>
      <c r="BY124" s="1027"/>
      <c r="BZ124" s="1027"/>
      <c r="CA124" s="1027">
        <v>112.9</v>
      </c>
      <c r="CB124" s="1027"/>
      <c r="CC124" s="1027"/>
      <c r="CD124" s="1027"/>
      <c r="CE124" s="1027"/>
      <c r="CF124" s="1028"/>
      <c r="CG124" s="1029"/>
      <c r="CH124" s="1029"/>
      <c r="CI124" s="1029"/>
      <c r="CJ124" s="1030"/>
      <c r="CK124" s="1012"/>
      <c r="CL124" s="1012"/>
      <c r="CM124" s="1012"/>
      <c r="CN124" s="1012"/>
      <c r="CO124" s="1013"/>
      <c r="CP124" s="1019" t="s">
        <v>462</v>
      </c>
      <c r="CQ124" s="1020"/>
      <c r="CR124" s="1020"/>
      <c r="CS124" s="1020"/>
      <c r="CT124" s="1020"/>
      <c r="CU124" s="1020"/>
      <c r="CV124" s="1020"/>
      <c r="CW124" s="1020"/>
      <c r="CX124" s="1020"/>
      <c r="CY124" s="1020"/>
      <c r="CZ124" s="1020"/>
      <c r="DA124" s="1020"/>
      <c r="DB124" s="1020"/>
      <c r="DC124" s="1020"/>
      <c r="DD124" s="1020"/>
      <c r="DE124" s="1020"/>
      <c r="DF124" s="1021"/>
      <c r="DG124" s="1004">
        <v>311758</v>
      </c>
      <c r="DH124" s="986"/>
      <c r="DI124" s="986"/>
      <c r="DJ124" s="986"/>
      <c r="DK124" s="987"/>
      <c r="DL124" s="985">
        <v>281779</v>
      </c>
      <c r="DM124" s="986"/>
      <c r="DN124" s="986"/>
      <c r="DO124" s="986"/>
      <c r="DP124" s="987"/>
      <c r="DQ124" s="985">
        <v>257340</v>
      </c>
      <c r="DR124" s="986"/>
      <c r="DS124" s="986"/>
      <c r="DT124" s="986"/>
      <c r="DU124" s="987"/>
      <c r="DV124" s="988">
        <v>0.4</v>
      </c>
      <c r="DW124" s="989"/>
      <c r="DX124" s="989"/>
      <c r="DY124" s="989"/>
      <c r="DZ124" s="990"/>
    </row>
    <row r="125" spans="1:130" s="230" customFormat="1" ht="26.25" customHeight="1" x14ac:dyDescent="0.15">
      <c r="A125" s="1057"/>
      <c r="B125" s="949"/>
      <c r="C125" s="922" t="s">
        <v>451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463</v>
      </c>
      <c r="CL125" s="1007"/>
      <c r="CM125" s="1007"/>
      <c r="CN125" s="1007"/>
      <c r="CO125" s="1008"/>
      <c r="CP125" s="929" t="s">
        <v>464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453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466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4667</v>
      </c>
      <c r="AB127" s="959"/>
      <c r="AC127" s="959"/>
      <c r="AD127" s="959"/>
      <c r="AE127" s="960"/>
      <c r="AF127" s="961">
        <v>9793</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467</v>
      </c>
      <c r="AY127" s="1032"/>
      <c r="AZ127" s="1032"/>
      <c r="BA127" s="1032"/>
      <c r="BB127" s="1032"/>
      <c r="BC127" s="1032"/>
      <c r="BD127" s="1032"/>
      <c r="BE127" s="1033"/>
      <c r="BF127" s="1034" t="s">
        <v>468</v>
      </c>
      <c r="BG127" s="1032"/>
      <c r="BH127" s="1032"/>
      <c r="BI127" s="1032"/>
      <c r="BJ127" s="1032"/>
      <c r="BK127" s="1032"/>
      <c r="BL127" s="1033"/>
      <c r="BM127" s="1034" t="s">
        <v>469</v>
      </c>
      <c r="BN127" s="1032"/>
      <c r="BO127" s="1032"/>
      <c r="BP127" s="1032"/>
      <c r="BQ127" s="1032"/>
      <c r="BR127" s="1032"/>
      <c r="BS127" s="1033"/>
      <c r="BT127" s="1034" t="s">
        <v>470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471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v>850632</v>
      </c>
      <c r="DM127" s="926"/>
      <c r="DN127" s="926"/>
      <c r="DO127" s="926"/>
      <c r="DP127" s="926"/>
      <c r="DQ127" s="926">
        <v>6338778</v>
      </c>
      <c r="DR127" s="926"/>
      <c r="DS127" s="926"/>
      <c r="DT127" s="926"/>
      <c r="DU127" s="926"/>
      <c r="DV127" s="927">
        <v>10</v>
      </c>
      <c r="DW127" s="927"/>
      <c r="DX127" s="927"/>
      <c r="DY127" s="927"/>
      <c r="DZ127" s="928"/>
    </row>
    <row r="128" spans="1:130" s="230" customFormat="1" ht="26.25" customHeight="1" thickBot="1" x14ac:dyDescent="0.2">
      <c r="A128" s="1041" t="s">
        <v>472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473</v>
      </c>
      <c r="X128" s="1043"/>
      <c r="Y128" s="1043"/>
      <c r="Z128" s="1044"/>
      <c r="AA128" s="1045">
        <v>443794</v>
      </c>
      <c r="AB128" s="1046"/>
      <c r="AC128" s="1046"/>
      <c r="AD128" s="1046"/>
      <c r="AE128" s="1047"/>
      <c r="AF128" s="1048">
        <v>559337</v>
      </c>
      <c r="AG128" s="1046"/>
      <c r="AH128" s="1046"/>
      <c r="AI128" s="1046"/>
      <c r="AJ128" s="1047"/>
      <c r="AK128" s="1048">
        <v>461169</v>
      </c>
      <c r="AL128" s="1046"/>
      <c r="AM128" s="1046"/>
      <c r="AN128" s="1046"/>
      <c r="AO128" s="1047"/>
      <c r="AP128" s="1049"/>
      <c r="AQ128" s="1050"/>
      <c r="AR128" s="1050"/>
      <c r="AS128" s="1050"/>
      <c r="AT128" s="1051"/>
      <c r="AU128" s="232"/>
      <c r="AV128" s="232"/>
      <c r="AW128" s="232"/>
      <c r="AX128" s="896" t="s">
        <v>474</v>
      </c>
      <c r="AY128" s="897"/>
      <c r="AZ128" s="897"/>
      <c r="BA128" s="897"/>
      <c r="BB128" s="897"/>
      <c r="BC128" s="897"/>
      <c r="BD128" s="897"/>
      <c r="BE128" s="898"/>
      <c r="BF128" s="1052" t="s">
        <v>122</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475</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476</v>
      </c>
      <c r="X129" s="1071"/>
      <c r="Y129" s="1071"/>
      <c r="Z129" s="1072"/>
      <c r="AA129" s="958">
        <v>74230208</v>
      </c>
      <c r="AB129" s="959"/>
      <c r="AC129" s="959"/>
      <c r="AD129" s="959"/>
      <c r="AE129" s="960"/>
      <c r="AF129" s="961">
        <v>73071998</v>
      </c>
      <c r="AG129" s="959"/>
      <c r="AH129" s="959"/>
      <c r="AI129" s="959"/>
      <c r="AJ129" s="960"/>
      <c r="AK129" s="961">
        <v>73990155</v>
      </c>
      <c r="AL129" s="959"/>
      <c r="AM129" s="959"/>
      <c r="AN129" s="959"/>
      <c r="AO129" s="960"/>
      <c r="AP129" s="1073"/>
      <c r="AQ129" s="1074"/>
      <c r="AR129" s="1074"/>
      <c r="AS129" s="1074"/>
      <c r="AT129" s="1075"/>
      <c r="AU129" s="233"/>
      <c r="AV129" s="233"/>
      <c r="AW129" s="233"/>
      <c r="AX129" s="1065" t="s">
        <v>477</v>
      </c>
      <c r="AY129" s="923"/>
      <c r="AZ129" s="923"/>
      <c r="BA129" s="923"/>
      <c r="BB129" s="923"/>
      <c r="BC129" s="923"/>
      <c r="BD129" s="923"/>
      <c r="BE129" s="924"/>
      <c r="BF129" s="1066" t="s">
        <v>122</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479</v>
      </c>
      <c r="X130" s="1071"/>
      <c r="Y130" s="1071"/>
      <c r="Z130" s="1072"/>
      <c r="AA130" s="958">
        <v>10740361</v>
      </c>
      <c r="AB130" s="959"/>
      <c r="AC130" s="959"/>
      <c r="AD130" s="959"/>
      <c r="AE130" s="960"/>
      <c r="AF130" s="961">
        <v>10664576</v>
      </c>
      <c r="AG130" s="959"/>
      <c r="AH130" s="959"/>
      <c r="AI130" s="959"/>
      <c r="AJ130" s="960"/>
      <c r="AK130" s="961">
        <v>10552143</v>
      </c>
      <c r="AL130" s="959"/>
      <c r="AM130" s="959"/>
      <c r="AN130" s="959"/>
      <c r="AO130" s="960"/>
      <c r="AP130" s="1073"/>
      <c r="AQ130" s="1074"/>
      <c r="AR130" s="1074"/>
      <c r="AS130" s="1074"/>
      <c r="AT130" s="1075"/>
      <c r="AU130" s="233"/>
      <c r="AV130" s="233"/>
      <c r="AW130" s="233"/>
      <c r="AX130" s="1065" t="s">
        <v>480</v>
      </c>
      <c r="AY130" s="923"/>
      <c r="AZ130" s="923"/>
      <c r="BA130" s="923"/>
      <c r="BB130" s="923"/>
      <c r="BC130" s="923"/>
      <c r="BD130" s="923"/>
      <c r="BE130" s="924"/>
      <c r="BF130" s="1101">
        <v>8.8000000000000007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481</v>
      </c>
      <c r="X131" s="1108"/>
      <c r="Y131" s="1108"/>
      <c r="Z131" s="1109"/>
      <c r="AA131" s="1004">
        <v>63489847</v>
      </c>
      <c r="AB131" s="986"/>
      <c r="AC131" s="986"/>
      <c r="AD131" s="986"/>
      <c r="AE131" s="987"/>
      <c r="AF131" s="985">
        <v>62407422</v>
      </c>
      <c r="AG131" s="986"/>
      <c r="AH131" s="986"/>
      <c r="AI131" s="986"/>
      <c r="AJ131" s="987"/>
      <c r="AK131" s="985">
        <v>63438012</v>
      </c>
      <c r="AL131" s="986"/>
      <c r="AM131" s="986"/>
      <c r="AN131" s="986"/>
      <c r="AO131" s="987"/>
      <c r="AP131" s="1110"/>
      <c r="AQ131" s="1111"/>
      <c r="AR131" s="1111"/>
      <c r="AS131" s="1111"/>
      <c r="AT131" s="1112"/>
      <c r="AU131" s="233"/>
      <c r="AV131" s="233"/>
      <c r="AW131" s="233"/>
      <c r="AX131" s="1083" t="s">
        <v>482</v>
      </c>
      <c r="AY131" s="726"/>
      <c r="AZ131" s="726"/>
      <c r="BA131" s="726"/>
      <c r="BB131" s="726"/>
      <c r="BC131" s="726"/>
      <c r="BD131" s="726"/>
      <c r="BE131" s="1036"/>
      <c r="BF131" s="1084">
        <v>112.9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483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484</v>
      </c>
      <c r="W132" s="1094"/>
      <c r="X132" s="1094"/>
      <c r="Y132" s="1094"/>
      <c r="Z132" s="1095"/>
      <c r="AA132" s="1096">
        <v>8.528047012</v>
      </c>
      <c r="AB132" s="1097"/>
      <c r="AC132" s="1097"/>
      <c r="AD132" s="1097"/>
      <c r="AE132" s="1098"/>
      <c r="AF132" s="1099">
        <v>8.7748889870000006</v>
      </c>
      <c r="AG132" s="1097"/>
      <c r="AH132" s="1097"/>
      <c r="AI132" s="1097"/>
      <c r="AJ132" s="1098"/>
      <c r="AK132" s="1099">
        <v>9.3135011859999999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485</v>
      </c>
      <c r="W133" s="1077"/>
      <c r="X133" s="1077"/>
      <c r="Y133" s="1077"/>
      <c r="Z133" s="1078"/>
      <c r="AA133" s="1079">
        <v>8.8000000000000007</v>
      </c>
      <c r="AB133" s="1080"/>
      <c r="AC133" s="1080"/>
      <c r="AD133" s="1080"/>
      <c r="AE133" s="1081"/>
      <c r="AF133" s="1079">
        <v>8.6</v>
      </c>
      <c r="AG133" s="1080"/>
      <c r="AH133" s="1080"/>
      <c r="AI133" s="1080"/>
      <c r="AJ133" s="1081"/>
      <c r="AK133" s="1079">
        <v>8.8000000000000007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vG0o/ylJBGWKFjg3lyS2Y39eNxYNg4FlSp2zm76r8b93+43ElMHrnsOy5Pe3j+zaM/mCK4HHX+CV/JVogAspw==" saltValue="UAy1DTj/APC1hHLUK7YCM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bPbThwqOrGCq5avee8q1a9UhZBR40cFd2QTu7b/daLa48t2qKXGIM/LLSEq5A70VJAQGQfl161FCaU7M4I4oQ==" saltValue="PrV15OPobDD2zkdwPVO5Hw=="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B/ntRaNw3lDTHSQwRG1omzaa2wVz82399ubjVSs3aEolhb5U8iTwIN5BgaskwnDRoM2tftYMCq9oDXwf16sTg==" saltValue="YmdbdyT1D44wLDuvDMi7L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489</v>
      </c>
      <c r="AP7" s="272"/>
      <c r="AQ7" s="273" t="s">
        <v>490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491</v>
      </c>
      <c r="AQ8" s="279" t="s">
        <v>492</v>
      </c>
      <c r="AR8" s="280" t="s">
        <v>493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494</v>
      </c>
      <c r="AL9" s="1117"/>
      <c r="AM9" s="1117"/>
      <c r="AN9" s="1118"/>
      <c r="AO9" s="281">
        <v>20923454</v>
      </c>
      <c r="AP9" s="281">
        <v>70374</v>
      </c>
      <c r="AQ9" s="282">
        <v>62936</v>
      </c>
      <c r="AR9" s="283">
        <v>11.8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495</v>
      </c>
      <c r="AL10" s="1117"/>
      <c r="AM10" s="1117"/>
      <c r="AN10" s="1118"/>
      <c r="AO10" s="284">
        <v>51758</v>
      </c>
      <c r="AP10" s="284">
        <v>174</v>
      </c>
      <c r="AQ10" s="285">
        <v>1734</v>
      </c>
      <c r="AR10" s="286">
        <v>-90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496</v>
      </c>
      <c r="AL11" s="1117"/>
      <c r="AM11" s="1117"/>
      <c r="AN11" s="1118"/>
      <c r="AO11" s="284">
        <v>19902</v>
      </c>
      <c r="AP11" s="284">
        <v>67</v>
      </c>
      <c r="AQ11" s="285">
        <v>694</v>
      </c>
      <c r="AR11" s="286">
        <v>-90.3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497</v>
      </c>
      <c r="AL12" s="1117"/>
      <c r="AM12" s="1117"/>
      <c r="AN12" s="1118"/>
      <c r="AO12" s="284">
        <v>10096</v>
      </c>
      <c r="AP12" s="284">
        <v>34</v>
      </c>
      <c r="AQ12" s="285">
        <v>24</v>
      </c>
      <c r="AR12" s="286">
        <v>41.7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498</v>
      </c>
      <c r="AL13" s="1117"/>
      <c r="AM13" s="1117"/>
      <c r="AN13" s="1118"/>
      <c r="AO13" s="284">
        <v>801201</v>
      </c>
      <c r="AP13" s="284">
        <v>2695</v>
      </c>
      <c r="AQ13" s="285">
        <v>1996</v>
      </c>
      <c r="AR13" s="286">
        <v>35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499</v>
      </c>
      <c r="AL14" s="1117"/>
      <c r="AM14" s="1117"/>
      <c r="AN14" s="1118"/>
      <c r="AO14" s="284">
        <v>392875</v>
      </c>
      <c r="AP14" s="284">
        <v>1321</v>
      </c>
      <c r="AQ14" s="285">
        <v>1351</v>
      </c>
      <c r="AR14" s="286">
        <v>-2.2000000000000002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500</v>
      </c>
      <c r="AL15" s="1120"/>
      <c r="AM15" s="1120"/>
      <c r="AN15" s="1121"/>
      <c r="AO15" s="284">
        <v>-523858</v>
      </c>
      <c r="AP15" s="284">
        <v>-1762</v>
      </c>
      <c r="AQ15" s="285">
        <v>-1933</v>
      </c>
      <c r="AR15" s="286">
        <v>-8.8000000000000007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21675428</v>
      </c>
      <c r="AP16" s="284">
        <v>72904</v>
      </c>
      <c r="AQ16" s="285">
        <v>66802</v>
      </c>
      <c r="AR16" s="286">
        <v>9.1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502</v>
      </c>
      <c r="AP20" s="293" t="s">
        <v>503</v>
      </c>
      <c r="AQ20" s="294" t="s">
        <v>504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505</v>
      </c>
      <c r="AL21" s="1123"/>
      <c r="AM21" s="1123"/>
      <c r="AN21" s="1124"/>
      <c r="AO21" s="297">
        <v>7.82</v>
      </c>
      <c r="AP21" s="298">
        <v>6.52</v>
      </c>
      <c r="AQ21" s="299">
        <v>1.3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506</v>
      </c>
      <c r="AL22" s="1123"/>
      <c r="AM22" s="1123"/>
      <c r="AN22" s="1124"/>
      <c r="AO22" s="302">
        <v>98</v>
      </c>
      <c r="AP22" s="303">
        <v>99.2</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489</v>
      </c>
      <c r="AP30" s="272"/>
      <c r="AQ30" s="273" t="s">
        <v>490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491</v>
      </c>
      <c r="AQ31" s="279" t="s">
        <v>492</v>
      </c>
      <c r="AR31" s="280" t="s">
        <v>493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510</v>
      </c>
      <c r="AL32" s="1131"/>
      <c r="AM32" s="1131"/>
      <c r="AN32" s="1132"/>
      <c r="AO32" s="312">
        <v>13431715</v>
      </c>
      <c r="AP32" s="312">
        <v>45177</v>
      </c>
      <c r="AQ32" s="313">
        <v>37417</v>
      </c>
      <c r="AR32" s="314">
        <v>20.7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511</v>
      </c>
      <c r="AL33" s="1131"/>
      <c r="AM33" s="1131"/>
      <c r="AN33" s="1132"/>
      <c r="AO33" s="312" t="s">
        <v>512</v>
      </c>
      <c r="AP33" s="312" t="s">
        <v>512</v>
      </c>
      <c r="AQ33" s="313" t="s">
        <v>512</v>
      </c>
      <c r="AR33" s="314" t="s">
        <v>512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513</v>
      </c>
      <c r="AL34" s="1131"/>
      <c r="AM34" s="1131"/>
      <c r="AN34" s="1132"/>
      <c r="AO34" s="312" t="s">
        <v>512</v>
      </c>
      <c r="AP34" s="312" t="s">
        <v>512</v>
      </c>
      <c r="AQ34" s="313">
        <v>46</v>
      </c>
      <c r="AR34" s="314" t="s">
        <v>512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514</v>
      </c>
      <c r="AL35" s="1131"/>
      <c r="AM35" s="1131"/>
      <c r="AN35" s="1132"/>
      <c r="AO35" s="312">
        <v>3489897</v>
      </c>
      <c r="AP35" s="312">
        <v>11738</v>
      </c>
      <c r="AQ35" s="313">
        <v>8245</v>
      </c>
      <c r="AR35" s="314">
        <v>42.4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515</v>
      </c>
      <c r="AL36" s="1131"/>
      <c r="AM36" s="1131"/>
      <c r="AN36" s="1132"/>
      <c r="AO36" s="312" t="s">
        <v>512</v>
      </c>
      <c r="AP36" s="312" t="s">
        <v>512</v>
      </c>
      <c r="AQ36" s="313">
        <v>440</v>
      </c>
      <c r="AR36" s="314" t="s">
        <v>512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516</v>
      </c>
      <c r="AL37" s="1131"/>
      <c r="AM37" s="1131"/>
      <c r="AN37" s="1132"/>
      <c r="AO37" s="312" t="s">
        <v>512</v>
      </c>
      <c r="AP37" s="312" t="s">
        <v>512</v>
      </c>
      <c r="AQ37" s="313">
        <v>558</v>
      </c>
      <c r="AR37" s="314" t="s">
        <v>512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517</v>
      </c>
      <c r="AL38" s="1134"/>
      <c r="AM38" s="1134"/>
      <c r="AN38" s="1135"/>
      <c r="AO38" s="315" t="s">
        <v>512</v>
      </c>
      <c r="AP38" s="315" t="s">
        <v>512</v>
      </c>
      <c r="AQ38" s="316">
        <v>1</v>
      </c>
      <c r="AR38" s="304" t="s">
        <v>512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518</v>
      </c>
      <c r="AL39" s="1134"/>
      <c r="AM39" s="1134"/>
      <c r="AN39" s="1135"/>
      <c r="AO39" s="312">
        <v>-461169</v>
      </c>
      <c r="AP39" s="312">
        <v>-1551</v>
      </c>
      <c r="AQ39" s="313">
        <v>-7933</v>
      </c>
      <c r="AR39" s="314">
        <v>-80.400000000000006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519</v>
      </c>
      <c r="AL40" s="1131"/>
      <c r="AM40" s="1131"/>
      <c r="AN40" s="1132"/>
      <c r="AO40" s="312">
        <v>-10552143</v>
      </c>
      <c r="AP40" s="312">
        <v>-35491</v>
      </c>
      <c r="AQ40" s="313">
        <v>-28055</v>
      </c>
      <c r="AR40" s="314">
        <v>26.5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5908300</v>
      </c>
      <c r="AP41" s="312">
        <v>19872</v>
      </c>
      <c r="AQ41" s="313">
        <v>10719</v>
      </c>
      <c r="AR41" s="314">
        <v>85.4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520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489</v>
      </c>
      <c r="AN49" s="1127" t="s">
        <v>522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523</v>
      </c>
      <c r="AO50" s="329" t="s">
        <v>524</v>
      </c>
      <c r="AP50" s="330" t="s">
        <v>525</v>
      </c>
      <c r="AQ50" s="331" t="s">
        <v>526</v>
      </c>
      <c r="AR50" s="332" t="s">
        <v>527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528</v>
      </c>
      <c r="AL51" s="325"/>
      <c r="AM51" s="333">
        <v>13673569</v>
      </c>
      <c r="AN51" s="334">
        <v>44481</v>
      </c>
      <c r="AO51" s="335">
        <v>7.3</v>
      </c>
      <c r="AP51" s="336">
        <v>51849</v>
      </c>
      <c r="AQ51" s="337">
        <v>11.6</v>
      </c>
      <c r="AR51" s="338">
        <v>-4.3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529</v>
      </c>
      <c r="AM52" s="341">
        <v>5330047</v>
      </c>
      <c r="AN52" s="342">
        <v>17339</v>
      </c>
      <c r="AO52" s="343">
        <v>17.100000000000001</v>
      </c>
      <c r="AP52" s="344">
        <v>26326</v>
      </c>
      <c r="AQ52" s="345">
        <v>9.6</v>
      </c>
      <c r="AR52" s="346">
        <v>7.5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530</v>
      </c>
      <c r="AL53" s="325"/>
      <c r="AM53" s="333">
        <v>21422628</v>
      </c>
      <c r="AN53" s="334">
        <v>70148</v>
      </c>
      <c r="AO53" s="335">
        <v>57.7</v>
      </c>
      <c r="AP53" s="336">
        <v>52191</v>
      </c>
      <c r="AQ53" s="337">
        <v>0.7</v>
      </c>
      <c r="AR53" s="338">
        <v>57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529</v>
      </c>
      <c r="AM54" s="341">
        <v>6631159</v>
      </c>
      <c r="AN54" s="342">
        <v>21714</v>
      </c>
      <c r="AO54" s="343">
        <v>25.2</v>
      </c>
      <c r="AP54" s="344">
        <v>26807</v>
      </c>
      <c r="AQ54" s="345">
        <v>1.8</v>
      </c>
      <c r="AR54" s="346">
        <v>23.4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531</v>
      </c>
      <c r="AL55" s="325"/>
      <c r="AM55" s="333">
        <v>22677114</v>
      </c>
      <c r="AN55" s="334">
        <v>74812</v>
      </c>
      <c r="AO55" s="335">
        <v>6.6</v>
      </c>
      <c r="AP55" s="336">
        <v>48105</v>
      </c>
      <c r="AQ55" s="337">
        <v>-7.8</v>
      </c>
      <c r="AR55" s="338">
        <v>14.4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529</v>
      </c>
      <c r="AM56" s="341">
        <v>6668561</v>
      </c>
      <c r="AN56" s="342">
        <v>22000</v>
      </c>
      <c r="AO56" s="343">
        <v>1.3</v>
      </c>
      <c r="AP56" s="344">
        <v>24072</v>
      </c>
      <c r="AQ56" s="345">
        <v>-10.199999999999999</v>
      </c>
      <c r="AR56" s="346">
        <v>11.5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532</v>
      </c>
      <c r="AL57" s="325"/>
      <c r="AM57" s="333">
        <v>16480955</v>
      </c>
      <c r="AN57" s="334">
        <v>54851</v>
      </c>
      <c r="AO57" s="335">
        <v>-26.7</v>
      </c>
      <c r="AP57" s="336">
        <v>47446</v>
      </c>
      <c r="AQ57" s="337">
        <v>-1.4</v>
      </c>
      <c r="AR57" s="338">
        <v>-25.3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529</v>
      </c>
      <c r="AM58" s="341">
        <v>8820709</v>
      </c>
      <c r="AN58" s="342">
        <v>29356</v>
      </c>
      <c r="AO58" s="343">
        <v>33.4</v>
      </c>
      <c r="AP58" s="344">
        <v>24371</v>
      </c>
      <c r="AQ58" s="345">
        <v>1.2</v>
      </c>
      <c r="AR58" s="346">
        <v>32.200000000000003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533</v>
      </c>
      <c r="AL59" s="325"/>
      <c r="AM59" s="333">
        <v>17753936</v>
      </c>
      <c r="AN59" s="334">
        <v>59714</v>
      </c>
      <c r="AO59" s="335">
        <v>8.9</v>
      </c>
      <c r="AP59" s="336">
        <v>48387</v>
      </c>
      <c r="AQ59" s="337">
        <v>2</v>
      </c>
      <c r="AR59" s="338">
        <v>6.9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529</v>
      </c>
      <c r="AM60" s="341">
        <v>9426796</v>
      </c>
      <c r="AN60" s="342">
        <v>31706</v>
      </c>
      <c r="AO60" s="343">
        <v>8</v>
      </c>
      <c r="AP60" s="344">
        <v>25592</v>
      </c>
      <c r="AQ60" s="345">
        <v>5</v>
      </c>
      <c r="AR60" s="346">
        <v>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534</v>
      </c>
      <c r="AL61" s="347"/>
      <c r="AM61" s="348">
        <v>18401640</v>
      </c>
      <c r="AN61" s="349">
        <v>60801</v>
      </c>
      <c r="AO61" s="350">
        <v>10.8</v>
      </c>
      <c r="AP61" s="351">
        <v>49596</v>
      </c>
      <c r="AQ61" s="352">
        <v>1</v>
      </c>
      <c r="AR61" s="338">
        <v>9.8000000000000007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529</v>
      </c>
      <c r="AM62" s="341">
        <v>7375454</v>
      </c>
      <c r="AN62" s="342">
        <v>24423</v>
      </c>
      <c r="AO62" s="343">
        <v>17</v>
      </c>
      <c r="AP62" s="344">
        <v>25434</v>
      </c>
      <c r="AQ62" s="345">
        <v>1.5</v>
      </c>
      <c r="AR62" s="346">
        <v>15.5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cxdvK7rmvjs8sk/9/S55e8gtyfJEompyfBL3rO+ci5Vs+++oz2r6caJP6nKgQOYR17FwIP3r/3CiXRkQB4COg==" saltValue="9NzbvSrOIooIxX6vp544R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486</v>
      </c>
    </row>
    <row r="120" spans="125:125" ht="13.5" hidden="1" customHeight="1" x14ac:dyDescent="0.15"/>
    <row r="121" spans="125:125" ht="13.5" hidden="1" customHeight="1" x14ac:dyDescent="0.15">
      <c r="DU121" s="259"/>
    </row>
  </sheetData>
  <sheetProtection algorithmName="SHA-512" hashValue="7qrITlaQRku+OHPqCipF0Y64/EERo/IvgHaVy5yiocCJPIFPMrNkvrvfspYVMrfJgHqYjqCjgk/WLEB1rZ9SlQ==" saltValue="DporR+EwEObeP4DXUakFU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486</v>
      </c>
    </row>
  </sheetData>
  <sheetProtection algorithmName="SHA-512" hashValue="RMtmEVTCuEFtvdWTyL6BQXsQHmwFwt4sqS2HlXXhqswmVT0LLYRCOXcQCHsHn1oasmpAw6bqKPte/9xfRzfrzA==" saltValue="upLMn6EEdorPU2868VfoI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536</v>
      </c>
      <c r="G46" s="8" t="s">
        <v>537</v>
      </c>
      <c r="H46" s="8" t="s">
        <v>538</v>
      </c>
      <c r="I46" s="8" t="s">
        <v>539</v>
      </c>
      <c r="J46" s="9" t="s">
        <v>540</v>
      </c>
    </row>
    <row r="47" spans="2:10" ht="57.75" customHeight="1" x14ac:dyDescent="0.15">
      <c r="B47" s="10"/>
      <c r="C47" s="1139" t="s">
        <v>3</v>
      </c>
      <c r="D47" s="1139"/>
      <c r="E47" s="1140"/>
      <c r="F47" s="11">
        <v>5.71</v>
      </c>
      <c r="G47" s="12">
        <v>4.83</v>
      </c>
      <c r="H47" s="12">
        <v>5.69</v>
      </c>
      <c r="I47" s="12">
        <v>5.65</v>
      </c>
      <c r="J47" s="13">
        <v>3.99</v>
      </c>
    </row>
    <row r="48" spans="2:10" ht="57.75" customHeight="1" x14ac:dyDescent="0.15">
      <c r="B48" s="14"/>
      <c r="C48" s="1141" t="s">
        <v>4</v>
      </c>
      <c r="D48" s="1141"/>
      <c r="E48" s="1142"/>
      <c r="F48" s="15">
        <v>2.4</v>
      </c>
      <c r="G48" s="16">
        <v>2.52</v>
      </c>
      <c r="H48" s="16">
        <v>2.56</v>
      </c>
      <c r="I48" s="16">
        <v>2.5099999999999998</v>
      </c>
      <c r="J48" s="17">
        <v>2.56</v>
      </c>
    </row>
    <row r="49" spans="2:10" ht="57.75" customHeight="1" thickBot="1" x14ac:dyDescent="0.2">
      <c r="B49" s="18"/>
      <c r="C49" s="1143" t="s">
        <v>5</v>
      </c>
      <c r="D49" s="1143"/>
      <c r="E49" s="1144"/>
      <c r="F49" s="19" t="s">
        <v>541</v>
      </c>
      <c r="G49" s="20" t="s">
        <v>542</v>
      </c>
      <c r="H49" s="20">
        <v>1.04</v>
      </c>
      <c r="I49" s="20" t="s">
        <v>543</v>
      </c>
      <c r="J49" s="21" t="s">
        <v>544</v>
      </c>
    </row>
    <row r="50" spans="2:10" x14ac:dyDescent="0.15"/>
  </sheetData>
  <sheetProtection algorithmName="SHA-512" hashValue="ygU9p2vyApBuJPgzK+OSmHjRAJVg8b8RvnlKGF12mEatCOGY9efB2lCI5ymkdKpfwT5wFR+zIDjXe9YAsLRbmw==" saltValue="N38dk+2Qt5Mm3viL0xuAK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536</v>
      </c>
      <c r="G33" s="29" t="s">
        <v>537</v>
      </c>
      <c r="H33" s="29" t="s">
        <v>538</v>
      </c>
      <c r="I33" s="29" t="s">
        <v>539</v>
      </c>
      <c r="J33" s="30" t="s">
        <v>540</v>
      </c>
      <c r="K33" s="22"/>
      <c r="L33" s="22"/>
      <c r="M33" s="22"/>
      <c r="N33" s="22"/>
      <c r="O33" s="22"/>
      <c r="P33" s="22"/>
    </row>
    <row r="34" spans="1:16" ht="39" customHeight="1" x14ac:dyDescent="0.15">
      <c r="A34" s="22"/>
      <c r="B34" s="31"/>
      <c r="C34" s="1151" t="s">
        <v>545</v>
      </c>
      <c r="D34" s="1151"/>
      <c r="E34" s="1152"/>
      <c r="F34" s="32">
        <v>16.28</v>
      </c>
      <c r="G34" s="33">
        <v>16.68</v>
      </c>
      <c r="H34" s="33">
        <v>17.57</v>
      </c>
      <c r="I34" s="33">
        <v>18.309999999999999</v>
      </c>
      <c r="J34" s="34">
        <v>17.38</v>
      </c>
      <c r="K34" s="22"/>
      <c r="L34" s="22"/>
      <c r="M34" s="22"/>
      <c r="N34" s="22"/>
      <c r="O34" s="22"/>
      <c r="P34" s="22"/>
    </row>
    <row r="35" spans="1:16" ht="39" customHeight="1" x14ac:dyDescent="0.15">
      <c r="A35" s="22"/>
      <c r="B35" s="35"/>
      <c r="C35" s="1145" t="s">
        <v>546</v>
      </c>
      <c r="D35" s="1146"/>
      <c r="E35" s="1147"/>
      <c r="F35" s="36">
        <v>6.36</v>
      </c>
      <c r="G35" s="37">
        <v>5.82</v>
      </c>
      <c r="H35" s="37">
        <v>5.63</v>
      </c>
      <c r="I35" s="37">
        <v>5.95</v>
      </c>
      <c r="J35" s="38">
        <v>5.43</v>
      </c>
      <c r="K35" s="22"/>
      <c r="L35" s="22"/>
      <c r="M35" s="22"/>
      <c r="N35" s="22"/>
      <c r="O35" s="22"/>
      <c r="P35" s="22"/>
    </row>
    <row r="36" spans="1:16" ht="39" customHeight="1" x14ac:dyDescent="0.15">
      <c r="A36" s="22"/>
      <c r="B36" s="35"/>
      <c r="C36" s="1145" t="s">
        <v>547</v>
      </c>
      <c r="D36" s="1146"/>
      <c r="E36" s="1147"/>
      <c r="F36" s="36">
        <v>1.77</v>
      </c>
      <c r="G36" s="37">
        <v>1.95</v>
      </c>
      <c r="H36" s="37">
        <v>2</v>
      </c>
      <c r="I36" s="37">
        <v>1.99</v>
      </c>
      <c r="J36" s="38">
        <v>1.95</v>
      </c>
      <c r="K36" s="22"/>
      <c r="L36" s="22"/>
      <c r="M36" s="22"/>
      <c r="N36" s="22"/>
      <c r="O36" s="22"/>
      <c r="P36" s="22"/>
    </row>
    <row r="37" spans="1:16" ht="39" customHeight="1" x14ac:dyDescent="0.15">
      <c r="A37" s="22"/>
      <c r="B37" s="35"/>
      <c r="C37" s="1145" t="s">
        <v>548</v>
      </c>
      <c r="D37" s="1146"/>
      <c r="E37" s="1147"/>
      <c r="F37" s="36">
        <v>0.8</v>
      </c>
      <c r="G37" s="37">
        <v>1.21</v>
      </c>
      <c r="H37" s="37">
        <v>1.38</v>
      </c>
      <c r="I37" s="37">
        <v>1.82</v>
      </c>
      <c r="J37" s="38">
        <v>1.82</v>
      </c>
      <c r="K37" s="22"/>
      <c r="L37" s="22"/>
      <c r="M37" s="22"/>
      <c r="N37" s="22"/>
      <c r="O37" s="22"/>
      <c r="P37" s="22"/>
    </row>
    <row r="38" spans="1:16" ht="39" customHeight="1" x14ac:dyDescent="0.15">
      <c r="A38" s="22"/>
      <c r="B38" s="35"/>
      <c r="C38" s="1145" t="s">
        <v>549</v>
      </c>
      <c r="D38" s="1146"/>
      <c r="E38" s="1147"/>
      <c r="F38" s="36">
        <v>0.89</v>
      </c>
      <c r="G38" s="37">
        <v>0.9</v>
      </c>
      <c r="H38" s="37">
        <v>0.87</v>
      </c>
      <c r="I38" s="37">
        <v>0.89</v>
      </c>
      <c r="J38" s="38">
        <v>0.9</v>
      </c>
      <c r="K38" s="22"/>
      <c r="L38" s="22"/>
      <c r="M38" s="22"/>
      <c r="N38" s="22"/>
      <c r="O38" s="22"/>
      <c r="P38" s="22"/>
    </row>
    <row r="39" spans="1:16" ht="39" customHeight="1" x14ac:dyDescent="0.15">
      <c r="A39" s="22"/>
      <c r="B39" s="35"/>
      <c r="C39" s="1145" t="s">
        <v>550</v>
      </c>
      <c r="D39" s="1146"/>
      <c r="E39" s="1147"/>
      <c r="F39" s="36">
        <v>0.56000000000000005</v>
      </c>
      <c r="G39" s="37">
        <v>0.5</v>
      </c>
      <c r="H39" s="37">
        <v>0.42</v>
      </c>
      <c r="I39" s="37">
        <v>0.41</v>
      </c>
      <c r="J39" s="38">
        <v>0.55000000000000004</v>
      </c>
      <c r="K39" s="22"/>
      <c r="L39" s="22"/>
      <c r="M39" s="22"/>
      <c r="N39" s="22"/>
      <c r="O39" s="22"/>
      <c r="P39" s="22"/>
    </row>
    <row r="40" spans="1:16" ht="39" customHeight="1" x14ac:dyDescent="0.15">
      <c r="A40" s="22"/>
      <c r="B40" s="35"/>
      <c r="C40" s="1145" t="s">
        <v>551</v>
      </c>
      <c r="D40" s="1146"/>
      <c r="E40" s="1147"/>
      <c r="F40" s="36">
        <v>0.12</v>
      </c>
      <c r="G40" s="37">
        <v>0.36</v>
      </c>
      <c r="H40" s="37">
        <v>0.93</v>
      </c>
      <c r="I40" s="37">
        <v>0.28999999999999998</v>
      </c>
      <c r="J40" s="38">
        <v>0.24</v>
      </c>
      <c r="K40" s="22"/>
      <c r="L40" s="22"/>
      <c r="M40" s="22"/>
      <c r="N40" s="22"/>
      <c r="O40" s="22"/>
      <c r="P40" s="22"/>
    </row>
    <row r="41" spans="1:16" ht="39" customHeight="1" x14ac:dyDescent="0.15">
      <c r="A41" s="22"/>
      <c r="B41" s="35"/>
      <c r="C41" s="1145" t="s">
        <v>552</v>
      </c>
      <c r="D41" s="1146"/>
      <c r="E41" s="1147"/>
      <c r="F41" s="36">
        <v>0.05</v>
      </c>
      <c r="G41" s="37">
        <v>0.06</v>
      </c>
      <c r="H41" s="37">
        <v>7.0000000000000007E-2</v>
      </c>
      <c r="I41" s="37">
        <v>0.16</v>
      </c>
      <c r="J41" s="38">
        <v>0.04</v>
      </c>
      <c r="K41" s="22"/>
      <c r="L41" s="22"/>
      <c r="M41" s="22"/>
      <c r="N41" s="22"/>
      <c r="O41" s="22"/>
      <c r="P41" s="22"/>
    </row>
    <row r="42" spans="1:16" ht="39" customHeight="1" x14ac:dyDescent="0.15">
      <c r="A42" s="22"/>
      <c r="B42" s="39"/>
      <c r="C42" s="1145" t="s">
        <v>553</v>
      </c>
      <c r="D42" s="1146"/>
      <c r="E42" s="1147"/>
      <c r="F42" s="36" t="s">
        <v>512</v>
      </c>
      <c r="G42" s="37" t="s">
        <v>512</v>
      </c>
      <c r="H42" s="37" t="s">
        <v>512</v>
      </c>
      <c r="I42" s="37" t="s">
        <v>512</v>
      </c>
      <c r="J42" s="38" t="s">
        <v>512</v>
      </c>
      <c r="K42" s="22"/>
      <c r="L42" s="22"/>
      <c r="M42" s="22"/>
      <c r="N42" s="22"/>
      <c r="O42" s="22"/>
      <c r="P42" s="22"/>
    </row>
    <row r="43" spans="1:16" ht="39" customHeight="1" thickBot="1" x14ac:dyDescent="0.2">
      <c r="A43" s="22"/>
      <c r="B43" s="40"/>
      <c r="C43" s="1148" t="s">
        <v>554</v>
      </c>
      <c r="D43" s="1149"/>
      <c r="E43" s="1150"/>
      <c r="F43" s="41">
        <v>0.09</v>
      </c>
      <c r="G43" s="42">
        <v>0.11</v>
      </c>
      <c r="H43" s="42">
        <v>0.16</v>
      </c>
      <c r="I43" s="42">
        <v>0.1</v>
      </c>
      <c r="J43" s="43">
        <v>7.0000000000000007E-2</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YqTKRA5B7qyDJjUYueoIOZFWVn5k08YI8ELxaJEAHX77yzbplyBc9qS4mtevVALJer52fSvY3gUqNWdkvY83w==" saltValue="fdjmlvOaPDvabu/rpKMA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536</v>
      </c>
      <c r="L44" s="56" t="s">
        <v>537</v>
      </c>
      <c r="M44" s="56" t="s">
        <v>538</v>
      </c>
      <c r="N44" s="56" t="s">
        <v>539</v>
      </c>
      <c r="O44" s="57" t="s">
        <v>540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14549</v>
      </c>
      <c r="L45" s="60">
        <v>13898</v>
      </c>
      <c r="M45" s="60">
        <v>13395</v>
      </c>
      <c r="N45" s="60">
        <v>13533</v>
      </c>
      <c r="O45" s="61">
        <v>13432</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512</v>
      </c>
      <c r="L46" s="64" t="s">
        <v>512</v>
      </c>
      <c r="M46" s="64" t="s">
        <v>512</v>
      </c>
      <c r="N46" s="64" t="s">
        <v>512</v>
      </c>
      <c r="O46" s="65" t="s">
        <v>512</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512</v>
      </c>
      <c r="L47" s="64" t="s">
        <v>512</v>
      </c>
      <c r="M47" s="64" t="s">
        <v>512</v>
      </c>
      <c r="N47" s="64" t="s">
        <v>512</v>
      </c>
      <c r="O47" s="65" t="s">
        <v>512</v>
      </c>
      <c r="P47" s="48"/>
      <c r="Q47" s="48"/>
      <c r="R47" s="48"/>
      <c r="S47" s="48"/>
      <c r="T47" s="48"/>
      <c r="U47" s="48"/>
    </row>
    <row r="48" spans="1:21" ht="30.75" customHeight="1" x14ac:dyDescent="0.15">
      <c r="A48" s="48"/>
      <c r="B48" s="1155"/>
      <c r="C48" s="1156"/>
      <c r="D48" s="62"/>
      <c r="E48" s="1161" t="s">
        <v>13</v>
      </c>
      <c r="F48" s="1161"/>
      <c r="G48" s="1161"/>
      <c r="H48" s="1161"/>
      <c r="I48" s="1161"/>
      <c r="J48" s="1162"/>
      <c r="K48" s="63">
        <v>3414</v>
      </c>
      <c r="L48" s="64">
        <v>3277</v>
      </c>
      <c r="M48" s="64">
        <v>3199</v>
      </c>
      <c r="N48" s="64">
        <v>3157</v>
      </c>
      <c r="O48" s="65">
        <v>3490</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512</v>
      </c>
      <c r="L49" s="64" t="s">
        <v>512</v>
      </c>
      <c r="M49" s="64" t="s">
        <v>512</v>
      </c>
      <c r="N49" s="64" t="s">
        <v>512</v>
      </c>
      <c r="O49" s="65" t="s">
        <v>512</v>
      </c>
      <c r="P49" s="48"/>
      <c r="Q49" s="48"/>
      <c r="R49" s="48"/>
      <c r="S49" s="48"/>
      <c r="T49" s="48"/>
      <c r="U49" s="48"/>
    </row>
    <row r="50" spans="1:21" ht="30.75" customHeight="1" x14ac:dyDescent="0.15">
      <c r="A50" s="48"/>
      <c r="B50" s="1155"/>
      <c r="C50" s="1156"/>
      <c r="D50" s="62"/>
      <c r="E50" s="1161" t="s">
        <v>15</v>
      </c>
      <c r="F50" s="1161"/>
      <c r="G50" s="1161"/>
      <c r="H50" s="1161"/>
      <c r="I50" s="1161"/>
      <c r="J50" s="1162"/>
      <c r="K50" s="63">
        <v>7</v>
      </c>
      <c r="L50" s="64">
        <v>6</v>
      </c>
      <c r="M50" s="64">
        <v>5</v>
      </c>
      <c r="N50" s="64">
        <v>10</v>
      </c>
      <c r="O50" s="65" t="s">
        <v>512</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512</v>
      </c>
      <c r="L51" s="64" t="s">
        <v>512</v>
      </c>
      <c r="M51" s="64" t="s">
        <v>512</v>
      </c>
      <c r="N51" s="64" t="s">
        <v>512</v>
      </c>
      <c r="O51" s="65" t="s">
        <v>512</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12243</v>
      </c>
      <c r="L52" s="64">
        <v>11919</v>
      </c>
      <c r="M52" s="64">
        <v>11184</v>
      </c>
      <c r="N52" s="64">
        <v>11224</v>
      </c>
      <c r="O52" s="65">
        <v>11013</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5727</v>
      </c>
      <c r="L53" s="69">
        <v>5262</v>
      </c>
      <c r="M53" s="69">
        <v>5415</v>
      </c>
      <c r="N53" s="69">
        <v>5476</v>
      </c>
      <c r="O53" s="70">
        <v>5909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555</v>
      </c>
      <c r="L57" s="81" t="s">
        <v>556</v>
      </c>
      <c r="M57" s="81" t="s">
        <v>557</v>
      </c>
      <c r="N57" s="81" t="s">
        <v>558</v>
      </c>
      <c r="O57" s="82" t="s">
        <v>559</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592</v>
      </c>
      <c r="L58" s="84" t="s">
        <v>593</v>
      </c>
      <c r="M58" s="84" t="s">
        <v>592</v>
      </c>
      <c r="N58" s="84" t="s">
        <v>593</v>
      </c>
      <c r="O58" s="85" t="s">
        <v>592</v>
      </c>
    </row>
    <row r="59" spans="1:21" ht="31.5" customHeight="1" x14ac:dyDescent="0.15">
      <c r="B59" s="1171"/>
      <c r="C59" s="1172"/>
      <c r="D59" s="1178" t="s">
        <v>26</v>
      </c>
      <c r="E59" s="1179"/>
      <c r="F59" s="1179"/>
      <c r="G59" s="1179"/>
      <c r="H59" s="1179"/>
      <c r="I59" s="1179"/>
      <c r="J59" s="1180"/>
      <c r="K59" s="86" t="s">
        <v>593</v>
      </c>
      <c r="L59" s="87" t="s">
        <v>592</v>
      </c>
      <c r="M59" s="87" t="s">
        <v>592</v>
      </c>
      <c r="N59" s="87" t="s">
        <v>592</v>
      </c>
      <c r="O59" s="88" t="s">
        <v>592</v>
      </c>
    </row>
    <row r="60" spans="1:21" ht="31.5" customHeight="1" thickBot="1" x14ac:dyDescent="0.2">
      <c r="B60" s="1173"/>
      <c r="C60" s="1174"/>
      <c r="D60" s="1181" t="s">
        <v>27</v>
      </c>
      <c r="E60" s="1182"/>
      <c r="F60" s="1182"/>
      <c r="G60" s="1182"/>
      <c r="H60" s="1182"/>
      <c r="I60" s="1182"/>
      <c r="J60" s="1183"/>
      <c r="K60" s="89" t="s">
        <v>593</v>
      </c>
      <c r="L60" s="90" t="s">
        <v>592</v>
      </c>
      <c r="M60" s="90" t="s">
        <v>592</v>
      </c>
      <c r="N60" s="90" t="s">
        <v>593</v>
      </c>
      <c r="O60" s="91" t="s">
        <v>593</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JEVhzzLn9MGk5N4OjDeZrPl4eT7ZuyZvcoHYjkISnjLioES0CMg1vAU8RNPhrqyflDURci6v6amcg37jVFnUQ==" saltValue="OQ/euXNaPXURlTDAaAnrW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536</v>
      </c>
      <c r="J40" s="103" t="s">
        <v>537</v>
      </c>
      <c r="K40" s="103" t="s">
        <v>538</v>
      </c>
      <c r="L40" s="103" t="s">
        <v>539</v>
      </c>
      <c r="M40" s="104" t="s">
        <v>540</v>
      </c>
    </row>
    <row r="41" spans="2:13" ht="27.75" customHeight="1" x14ac:dyDescent="0.15">
      <c r="B41" s="1184" t="s">
        <v>30</v>
      </c>
      <c r="C41" s="1185"/>
      <c r="D41" s="105"/>
      <c r="E41" s="1190" t="s">
        <v>31</v>
      </c>
      <c r="F41" s="1190"/>
      <c r="G41" s="1190"/>
      <c r="H41" s="1191"/>
      <c r="I41" s="355">
        <v>138363</v>
      </c>
      <c r="J41" s="356">
        <v>144428</v>
      </c>
      <c r="K41" s="356">
        <v>154476</v>
      </c>
      <c r="L41" s="356">
        <v>167043</v>
      </c>
      <c r="M41" s="357">
        <v>168242</v>
      </c>
    </row>
    <row r="42" spans="2:13" ht="27.75" customHeight="1" x14ac:dyDescent="0.15">
      <c r="B42" s="1186"/>
      <c r="C42" s="1187"/>
      <c r="D42" s="106"/>
      <c r="E42" s="1192" t="s">
        <v>32</v>
      </c>
      <c r="F42" s="1192"/>
      <c r="G42" s="1192"/>
      <c r="H42" s="1193"/>
      <c r="I42" s="358">
        <v>94</v>
      </c>
      <c r="J42" s="359">
        <v>83</v>
      </c>
      <c r="K42" s="359">
        <v>71</v>
      </c>
      <c r="L42" s="359">
        <v>59</v>
      </c>
      <c r="M42" s="360">
        <v>45</v>
      </c>
    </row>
    <row r="43" spans="2:13" ht="27.75" customHeight="1" x14ac:dyDescent="0.15">
      <c r="B43" s="1186"/>
      <c r="C43" s="1187"/>
      <c r="D43" s="106"/>
      <c r="E43" s="1192" t="s">
        <v>33</v>
      </c>
      <c r="F43" s="1192"/>
      <c r="G43" s="1192"/>
      <c r="H43" s="1193"/>
      <c r="I43" s="358">
        <v>40255</v>
      </c>
      <c r="J43" s="359">
        <v>37822</v>
      </c>
      <c r="K43" s="359">
        <v>36565</v>
      </c>
      <c r="L43" s="359">
        <v>35406</v>
      </c>
      <c r="M43" s="360">
        <v>36708</v>
      </c>
    </row>
    <row r="44" spans="2:13" ht="27.75" customHeight="1" x14ac:dyDescent="0.15">
      <c r="B44" s="1186"/>
      <c r="C44" s="1187"/>
      <c r="D44" s="106"/>
      <c r="E44" s="1192" t="s">
        <v>34</v>
      </c>
      <c r="F44" s="1192"/>
      <c r="G44" s="1192"/>
      <c r="H44" s="1193"/>
      <c r="I44" s="358" t="s">
        <v>512</v>
      </c>
      <c r="J44" s="359" t="s">
        <v>512</v>
      </c>
      <c r="K44" s="359" t="s">
        <v>512</v>
      </c>
      <c r="L44" s="359" t="s">
        <v>512</v>
      </c>
      <c r="M44" s="360" t="s">
        <v>512</v>
      </c>
    </row>
    <row r="45" spans="2:13" ht="27.75" customHeight="1" x14ac:dyDescent="0.15">
      <c r="B45" s="1186"/>
      <c r="C45" s="1187"/>
      <c r="D45" s="106"/>
      <c r="E45" s="1192" t="s">
        <v>35</v>
      </c>
      <c r="F45" s="1192"/>
      <c r="G45" s="1192"/>
      <c r="H45" s="1193"/>
      <c r="I45" s="358">
        <v>17116</v>
      </c>
      <c r="J45" s="359">
        <v>16415</v>
      </c>
      <c r="K45" s="359">
        <v>16385</v>
      </c>
      <c r="L45" s="359">
        <v>16183</v>
      </c>
      <c r="M45" s="360">
        <v>16734</v>
      </c>
    </row>
    <row r="46" spans="2:13" ht="27.75" customHeight="1" x14ac:dyDescent="0.15">
      <c r="B46" s="1186"/>
      <c r="C46" s="1187"/>
      <c r="D46" s="107"/>
      <c r="E46" s="1192" t="s">
        <v>36</v>
      </c>
      <c r="F46" s="1192"/>
      <c r="G46" s="1192"/>
      <c r="H46" s="1193"/>
      <c r="I46" s="358" t="s">
        <v>512</v>
      </c>
      <c r="J46" s="359" t="s">
        <v>512</v>
      </c>
      <c r="K46" s="359" t="s">
        <v>512</v>
      </c>
      <c r="L46" s="359">
        <v>851</v>
      </c>
      <c r="M46" s="360">
        <v>6339</v>
      </c>
    </row>
    <row r="47" spans="2:13" ht="27.75" customHeight="1" x14ac:dyDescent="0.15">
      <c r="B47" s="1186"/>
      <c r="C47" s="1187"/>
      <c r="D47" s="108"/>
      <c r="E47" s="1194" t="s">
        <v>37</v>
      </c>
      <c r="F47" s="1195"/>
      <c r="G47" s="1195"/>
      <c r="H47" s="1196"/>
      <c r="I47" s="358" t="s">
        <v>512</v>
      </c>
      <c r="J47" s="359" t="s">
        <v>512</v>
      </c>
      <c r="K47" s="359" t="s">
        <v>512</v>
      </c>
      <c r="L47" s="359" t="s">
        <v>512</v>
      </c>
      <c r="M47" s="360" t="s">
        <v>512</v>
      </c>
    </row>
    <row r="48" spans="2:13" ht="27.75" customHeight="1" x14ac:dyDescent="0.15">
      <c r="B48" s="1186"/>
      <c r="C48" s="1187"/>
      <c r="D48" s="106"/>
      <c r="E48" s="1192" t="s">
        <v>38</v>
      </c>
      <c r="F48" s="1192"/>
      <c r="G48" s="1192"/>
      <c r="H48" s="1193"/>
      <c r="I48" s="358" t="s">
        <v>512</v>
      </c>
      <c r="J48" s="359" t="s">
        <v>512</v>
      </c>
      <c r="K48" s="359" t="s">
        <v>512</v>
      </c>
      <c r="L48" s="359" t="s">
        <v>512</v>
      </c>
      <c r="M48" s="360" t="s">
        <v>512</v>
      </c>
    </row>
    <row r="49" spans="2:13" ht="27.75" customHeight="1" x14ac:dyDescent="0.15">
      <c r="B49" s="1188"/>
      <c r="C49" s="1189"/>
      <c r="D49" s="106"/>
      <c r="E49" s="1192" t="s">
        <v>39</v>
      </c>
      <c r="F49" s="1192"/>
      <c r="G49" s="1192"/>
      <c r="H49" s="1193"/>
      <c r="I49" s="358" t="s">
        <v>512</v>
      </c>
      <c r="J49" s="359" t="s">
        <v>512</v>
      </c>
      <c r="K49" s="359" t="s">
        <v>512</v>
      </c>
      <c r="L49" s="359" t="s">
        <v>512</v>
      </c>
      <c r="M49" s="360" t="s">
        <v>512</v>
      </c>
    </row>
    <row r="50" spans="2:13" ht="27.75" customHeight="1" x14ac:dyDescent="0.15">
      <c r="B50" s="1197" t="s">
        <v>40</v>
      </c>
      <c r="C50" s="1198"/>
      <c r="D50" s="109"/>
      <c r="E50" s="1192" t="s">
        <v>41</v>
      </c>
      <c r="F50" s="1192"/>
      <c r="G50" s="1192"/>
      <c r="H50" s="1193"/>
      <c r="I50" s="358">
        <v>20160</v>
      </c>
      <c r="J50" s="359">
        <v>18034</v>
      </c>
      <c r="K50" s="359">
        <v>19191</v>
      </c>
      <c r="L50" s="359">
        <v>17657</v>
      </c>
      <c r="M50" s="360">
        <v>16087</v>
      </c>
    </row>
    <row r="51" spans="2:13" ht="27.75" customHeight="1" x14ac:dyDescent="0.15">
      <c r="B51" s="1186"/>
      <c r="C51" s="1187"/>
      <c r="D51" s="106"/>
      <c r="E51" s="1192" t="s">
        <v>42</v>
      </c>
      <c r="F51" s="1192"/>
      <c r="G51" s="1192"/>
      <c r="H51" s="1193"/>
      <c r="I51" s="358">
        <v>5004</v>
      </c>
      <c r="J51" s="359">
        <v>5610</v>
      </c>
      <c r="K51" s="359">
        <v>7980</v>
      </c>
      <c r="L51" s="359">
        <v>14037</v>
      </c>
      <c r="M51" s="360">
        <v>14216</v>
      </c>
    </row>
    <row r="52" spans="2:13" ht="27.75" customHeight="1" x14ac:dyDescent="0.15">
      <c r="B52" s="1188"/>
      <c r="C52" s="1189"/>
      <c r="D52" s="106"/>
      <c r="E52" s="1192" t="s">
        <v>43</v>
      </c>
      <c r="F52" s="1192"/>
      <c r="G52" s="1192"/>
      <c r="H52" s="1193"/>
      <c r="I52" s="358">
        <v>127319</v>
      </c>
      <c r="J52" s="359">
        <v>127289</v>
      </c>
      <c r="K52" s="359">
        <v>128527</v>
      </c>
      <c r="L52" s="359">
        <v>128697</v>
      </c>
      <c r="M52" s="360">
        <v>126098</v>
      </c>
    </row>
    <row r="53" spans="2:13" ht="27.75" customHeight="1" thickBot="1" x14ac:dyDescent="0.2">
      <c r="B53" s="1199" t="s">
        <v>19</v>
      </c>
      <c r="C53" s="1200"/>
      <c r="D53" s="110"/>
      <c r="E53" s="1201" t="s">
        <v>44</v>
      </c>
      <c r="F53" s="1201"/>
      <c r="G53" s="1201"/>
      <c r="H53" s="1202"/>
      <c r="I53" s="361">
        <v>43346</v>
      </c>
      <c r="J53" s="362">
        <v>47815</v>
      </c>
      <c r="K53" s="362">
        <v>51799</v>
      </c>
      <c r="L53" s="362">
        <v>59149</v>
      </c>
      <c r="M53" s="363">
        <v>71668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cPKR8BzXsp6PH1g+MwdgoYe5YK5hq7P+dKVTj/uyridyXJyfpYJJSVZv6FsIfLs+asLJV5ZZ/DWcTx+Iet69pA==" saltValue="OmN1drjyHgn9lekEDs58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538</v>
      </c>
      <c r="G54" s="119" t="s">
        <v>539</v>
      </c>
      <c r="H54" s="120" t="s">
        <v>540</v>
      </c>
    </row>
    <row r="55" spans="2:8" ht="52.5" customHeight="1" x14ac:dyDescent="0.15">
      <c r="B55" s="121"/>
      <c r="C55" s="1211" t="s">
        <v>46</v>
      </c>
      <c r="D55" s="1211"/>
      <c r="E55" s="1212"/>
      <c r="F55" s="122">
        <v>4225</v>
      </c>
      <c r="G55" s="122">
        <v>4127</v>
      </c>
      <c r="H55" s="123">
        <v>2955</v>
      </c>
    </row>
    <row r="56" spans="2:8" ht="52.5" customHeight="1" x14ac:dyDescent="0.15">
      <c r="B56" s="124"/>
      <c r="C56" s="1213" t="s">
        <v>47</v>
      </c>
      <c r="D56" s="1213"/>
      <c r="E56" s="1214"/>
      <c r="F56" s="125">
        <v>2307</v>
      </c>
      <c r="G56" s="125">
        <v>1311</v>
      </c>
      <c r="H56" s="126">
        <v>1209</v>
      </c>
    </row>
    <row r="57" spans="2:8" ht="53.25" customHeight="1" x14ac:dyDescent="0.15">
      <c r="B57" s="124"/>
      <c r="C57" s="1215" t="s">
        <v>48</v>
      </c>
      <c r="D57" s="1215"/>
      <c r="E57" s="1216"/>
      <c r="F57" s="127">
        <v>8527</v>
      </c>
      <c r="G57" s="127">
        <v>7015</v>
      </c>
      <c r="H57" s="128">
        <v>5765</v>
      </c>
    </row>
    <row r="58" spans="2:8" ht="45.75" customHeight="1" x14ac:dyDescent="0.15">
      <c r="B58" s="129"/>
      <c r="C58" s="1203" t="s">
        <v>586</v>
      </c>
      <c r="D58" s="1204"/>
      <c r="E58" s="1205"/>
      <c r="F58" s="130">
        <v>1411</v>
      </c>
      <c r="G58" s="130">
        <v>1362</v>
      </c>
      <c r="H58" s="131">
        <v>1303</v>
      </c>
    </row>
    <row r="59" spans="2:8" ht="45.75" customHeight="1" x14ac:dyDescent="0.15">
      <c r="B59" s="129"/>
      <c r="C59" s="1203" t="s">
        <v>587</v>
      </c>
      <c r="D59" s="1204"/>
      <c r="E59" s="1205"/>
      <c r="F59" s="130">
        <v>1500</v>
      </c>
      <c r="G59" s="130">
        <v>1500</v>
      </c>
      <c r="H59" s="131">
        <v>1147</v>
      </c>
    </row>
    <row r="60" spans="2:8" ht="45.75" customHeight="1" x14ac:dyDescent="0.15">
      <c r="B60" s="129"/>
      <c r="C60" s="1203" t="s">
        <v>588</v>
      </c>
      <c r="D60" s="1204"/>
      <c r="E60" s="1205"/>
      <c r="F60" s="130">
        <v>2944</v>
      </c>
      <c r="G60" s="130">
        <v>1971</v>
      </c>
      <c r="H60" s="131">
        <v>944</v>
      </c>
    </row>
    <row r="61" spans="2:8" ht="45.75" customHeight="1" x14ac:dyDescent="0.15">
      <c r="B61" s="129"/>
      <c r="C61" s="1203" t="s">
        <v>589</v>
      </c>
      <c r="D61" s="1204"/>
      <c r="E61" s="1205"/>
      <c r="F61" s="130" t="s">
        <v>590</v>
      </c>
      <c r="G61" s="130" t="s">
        <v>590</v>
      </c>
      <c r="H61" s="131">
        <v>578</v>
      </c>
    </row>
    <row r="62" spans="2:8" ht="45.75" customHeight="1" thickBot="1" x14ac:dyDescent="0.2">
      <c r="B62" s="132"/>
      <c r="C62" s="1206" t="s">
        <v>591</v>
      </c>
      <c r="D62" s="1207"/>
      <c r="E62" s="1208"/>
      <c r="F62" s="133">
        <v>468</v>
      </c>
      <c r="G62" s="133">
        <v>422</v>
      </c>
      <c r="H62" s="134">
        <v>401</v>
      </c>
    </row>
    <row r="63" spans="2:8" ht="52.5" customHeight="1" thickBot="1" x14ac:dyDescent="0.2">
      <c r="B63" s="135"/>
      <c r="C63" s="1209" t="s">
        <v>49</v>
      </c>
      <c r="D63" s="1209"/>
      <c r="E63" s="1210"/>
      <c r="F63" s="136">
        <v>15059</v>
      </c>
      <c r="G63" s="136">
        <v>12453</v>
      </c>
      <c r="H63" s="137">
        <v>9929</v>
      </c>
    </row>
    <row r="64" spans="2:8" x14ac:dyDescent="0.15"/>
  </sheetData>
  <sheetProtection algorithmName="SHA-512" hashValue="cIn9qv+BQ8fyJja5QJLzzAkUARfZJSAPOb3P+u2T9TfiaRlISwqadI+Xgmz85I3sL/PLl19VBYnZ6MDUbtfyLw==" saltValue="7TQ0AXxAvIZ4VtvlXoh0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535</v>
      </c>
      <c r="G2" s="151"/>
      <c r="H2" s="152"/>
    </row>
    <row r="3" spans="1:8" x14ac:dyDescent="0.15">
      <c r="A3" s="148" t="s">
        <v>528</v>
      </c>
      <c r="B3" s="153"/>
      <c r="C3" s="154"/>
      <c r="D3" s="155">
        <v>44481</v>
      </c>
      <c r="E3" s="156"/>
      <c r="F3" s="157">
        <v>51849</v>
      </c>
      <c r="G3" s="158"/>
      <c r="H3" s="159"/>
    </row>
    <row r="4" spans="1:8" x14ac:dyDescent="0.15">
      <c r="A4" s="160"/>
      <c r="B4" s="161"/>
      <c r="C4" s="162"/>
      <c r="D4" s="163">
        <v>17339</v>
      </c>
      <c r="E4" s="164"/>
      <c r="F4" s="165">
        <v>26326</v>
      </c>
      <c r="G4" s="166"/>
      <c r="H4" s="167"/>
    </row>
    <row r="5" spans="1:8" x14ac:dyDescent="0.15">
      <c r="A5" s="148" t="s">
        <v>530</v>
      </c>
      <c r="B5" s="153"/>
      <c r="C5" s="154"/>
      <c r="D5" s="155">
        <v>70148</v>
      </c>
      <c r="E5" s="156"/>
      <c r="F5" s="157">
        <v>52191</v>
      </c>
      <c r="G5" s="158"/>
      <c r="H5" s="159"/>
    </row>
    <row r="6" spans="1:8" x14ac:dyDescent="0.15">
      <c r="A6" s="160"/>
      <c r="B6" s="161"/>
      <c r="C6" s="162"/>
      <c r="D6" s="163">
        <v>21714</v>
      </c>
      <c r="E6" s="164"/>
      <c r="F6" s="165">
        <v>26807</v>
      </c>
      <c r="G6" s="166"/>
      <c r="H6" s="167"/>
    </row>
    <row r="7" spans="1:8" x14ac:dyDescent="0.15">
      <c r="A7" s="148" t="s">
        <v>531</v>
      </c>
      <c r="B7" s="153"/>
      <c r="C7" s="154"/>
      <c r="D7" s="155">
        <v>74812</v>
      </c>
      <c r="E7" s="156"/>
      <c r="F7" s="157">
        <v>48105</v>
      </c>
      <c r="G7" s="158"/>
      <c r="H7" s="159"/>
    </row>
    <row r="8" spans="1:8" x14ac:dyDescent="0.15">
      <c r="A8" s="160"/>
      <c r="B8" s="161"/>
      <c r="C8" s="162"/>
      <c r="D8" s="163">
        <v>22000</v>
      </c>
      <c r="E8" s="164"/>
      <c r="F8" s="165">
        <v>24072</v>
      </c>
      <c r="G8" s="166"/>
      <c r="H8" s="167"/>
    </row>
    <row r="9" spans="1:8" x14ac:dyDescent="0.15">
      <c r="A9" s="148" t="s">
        <v>532</v>
      </c>
      <c r="B9" s="153"/>
      <c r="C9" s="154"/>
      <c r="D9" s="155">
        <v>54851</v>
      </c>
      <c r="E9" s="156"/>
      <c r="F9" s="157">
        <v>47446</v>
      </c>
      <c r="G9" s="158"/>
      <c r="H9" s="159"/>
    </row>
    <row r="10" spans="1:8" x14ac:dyDescent="0.15">
      <c r="A10" s="160"/>
      <c r="B10" s="161"/>
      <c r="C10" s="162"/>
      <c r="D10" s="163">
        <v>29356</v>
      </c>
      <c r="E10" s="164"/>
      <c r="F10" s="165">
        <v>24371</v>
      </c>
      <c r="G10" s="166"/>
      <c r="H10" s="167"/>
    </row>
    <row r="11" spans="1:8" x14ac:dyDescent="0.15">
      <c r="A11" s="148" t="s">
        <v>533</v>
      </c>
      <c r="B11" s="153"/>
      <c r="C11" s="154"/>
      <c r="D11" s="155">
        <v>59714</v>
      </c>
      <c r="E11" s="156"/>
      <c r="F11" s="157">
        <v>48387</v>
      </c>
      <c r="G11" s="158"/>
      <c r="H11" s="159"/>
    </row>
    <row r="12" spans="1:8" x14ac:dyDescent="0.15">
      <c r="A12" s="160"/>
      <c r="B12" s="161"/>
      <c r="C12" s="168"/>
      <c r="D12" s="163">
        <v>31706</v>
      </c>
      <c r="E12" s="164"/>
      <c r="F12" s="165">
        <v>25592</v>
      </c>
      <c r="G12" s="166"/>
      <c r="H12" s="167"/>
    </row>
    <row r="13" spans="1:8" x14ac:dyDescent="0.15">
      <c r="A13" s="148"/>
      <c r="B13" s="153"/>
      <c r="C13" s="169"/>
      <c r="D13" s="170">
        <v>60801</v>
      </c>
      <c r="E13" s="171"/>
      <c r="F13" s="172">
        <v>49596</v>
      </c>
      <c r="G13" s="173"/>
      <c r="H13" s="159"/>
    </row>
    <row r="14" spans="1:8" x14ac:dyDescent="0.15">
      <c r="A14" s="160"/>
      <c r="B14" s="161"/>
      <c r="C14" s="162"/>
      <c r="D14" s="163">
        <v>24423</v>
      </c>
      <c r="E14" s="164"/>
      <c r="F14" s="165">
        <v>25434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2.4</v>
      </c>
      <c r="C19" s="174">
        <f>ROUND(VALUE(SUBSTITUTE(実質収支比率等に係る経年分析!G$48,"▲","-")),2)</f>
        <v>2.52</v>
      </c>
      <c r="D19" s="174">
        <f>ROUND(VALUE(SUBSTITUTE(実質収支比率等に係る経年分析!H$48,"▲","-")),2)</f>
        <v>2.56</v>
      </c>
      <c r="E19" s="174">
        <f>ROUND(VALUE(SUBSTITUTE(実質収支比率等に係る経年分析!I$48,"▲","-")),2)</f>
        <v>2.5099999999999998</v>
      </c>
      <c r="F19" s="174">
        <f>ROUND(VALUE(SUBSTITUTE(実質収支比率等に係る経年分析!J$48,"▲","-")),2)</f>
        <v>2.56</v>
      </c>
    </row>
    <row r="20" spans="1:11" x14ac:dyDescent="0.15">
      <c r="A20" s="174" t="s">
        <v>53</v>
      </c>
      <c r="B20" s="174">
        <f>ROUND(VALUE(SUBSTITUTE(実質収支比率等に係る経年分析!F$47,"▲","-")),2)</f>
        <v>5.71</v>
      </c>
      <c r="C20" s="174">
        <f>ROUND(VALUE(SUBSTITUTE(実質収支比率等に係る経年分析!G$47,"▲","-")),2)</f>
        <v>4.83</v>
      </c>
      <c r="D20" s="174">
        <f>ROUND(VALUE(SUBSTITUTE(実質収支比率等に係る経年分析!H$47,"▲","-")),2)</f>
        <v>5.69</v>
      </c>
      <c r="E20" s="174">
        <f>ROUND(VALUE(SUBSTITUTE(実質収支比率等に係る経年分析!I$47,"▲","-")),2)</f>
        <v>5.65</v>
      </c>
      <c r="F20" s="174">
        <f>ROUND(VALUE(SUBSTITUTE(実質収支比率等に係る経年分析!J$47,"▲","-")),2)</f>
        <v>3.99</v>
      </c>
    </row>
    <row r="21" spans="1:11" x14ac:dyDescent="0.15">
      <c r="A21" s="174" t="s">
        <v>54</v>
      </c>
      <c r="B21" s="174">
        <f>IF(ISNUMBER(VALUE(SUBSTITUTE(実質収支比率等に係る経年分析!F$49,"▲","-"))),ROUND(VALUE(SUBSTITUTE(実質収支比率等に係る経年分析!F$49,"▲","-")),2),NA())</f>
        <v>-0.35</v>
      </c>
      <c r="C21" s="174">
        <f>IF(ISNUMBER(VALUE(SUBSTITUTE(実質収支比率等に係る経年分析!G$49,"▲","-"))),ROUND(VALUE(SUBSTITUTE(実質収支比率等に係る経年分析!G$49,"▲","-")),2),NA())</f>
        <v>-0.57999999999999996</v>
      </c>
      <c r="D21" s="174">
        <f>IF(ISNUMBER(VALUE(SUBSTITUTE(実質収支比率等に係る経年分析!H$49,"▲","-"))),ROUND(VALUE(SUBSTITUTE(実質収支比率等に係る経年分析!H$49,"▲","-")),2),NA())</f>
        <v>1.04</v>
      </c>
      <c r="E21" s="174">
        <f>IF(ISNUMBER(VALUE(SUBSTITUTE(実質収支比率等に係る経年分析!I$49,"▲","-"))),ROUND(VALUE(SUBSTITUTE(実質収支比率等に係る経年分析!I$49,"▲","-")),2),NA())</f>
        <v>-0.22</v>
      </c>
      <c r="F21" s="174">
        <f>IF(ISNUMBER(VALUE(SUBSTITUTE(実質収支比率等に係る経年分析!J$49,"▲","-"))),ROUND(VALUE(SUBSTITUTE(実質収支比率等に係る経年分析!J$49,"▲","-")),2),NA())</f>
        <v>-1.5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7.0000000000000007E-2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7.0000000000000007E-2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15">
      <c r="A30" s="175" t="str">
        <f>IF(連結実質赤字比率に係る赤字・黒字の構成分析!C$40="",NA(),連結実質赤字比率に係る赤字・黒字の構成分析!C$40)</f>
        <v>国民健康保険事業会計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0.93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0.28999999999999998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0.24</v>
      </c>
    </row>
    <row r="31" spans="1:11" x14ac:dyDescent="0.15">
      <c r="A31" s="175" t="str">
        <f>IF(連結実質赤字比率に係る赤字・黒字の構成分析!C$39="",NA(),連結実質赤字比率に係る赤字・黒字の構成分析!C$39)</f>
        <v>土地区画整理会計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0.56000000000000005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0.55000000000000004</v>
      </c>
    </row>
    <row r="32" spans="1:11" x14ac:dyDescent="0.15">
      <c r="A32" s="175" t="str">
        <f>IF(連結実質赤字比率に係る赤字・黒字の構成分析!C$38="",NA(),連結実質赤字比率に係る赤字・黒字の構成分析!C$38)</f>
        <v>農業集落排水事業会計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v>
      </c>
    </row>
    <row r="33" spans="1:16" x14ac:dyDescent="0.15">
      <c r="A33" s="175" t="str">
        <f>IF(連結実質赤字比率に係る赤字・黒字の構成分析!C$37="",NA(),連結実質赤字比率に係る赤字・黒字の構成分析!C$37)</f>
        <v>介護保険事業会計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1.82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1.82</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1.95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1.95</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6.36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5.82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5.63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5.95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5.43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16.28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16.68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17.57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18.309999999999999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17.38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12243</v>
      </c>
      <c r="E42" s="176"/>
      <c r="F42" s="176"/>
      <c r="G42" s="176">
        <f>'実質公債費比率（分子）の構造'!L$52</f>
        <v>11919</v>
      </c>
      <c r="H42" s="176"/>
      <c r="I42" s="176"/>
      <c r="J42" s="176">
        <f>'実質公債費比率（分子）の構造'!M$52</f>
        <v>11184</v>
      </c>
      <c r="K42" s="176"/>
      <c r="L42" s="176"/>
      <c r="M42" s="176">
        <f>'実質公債費比率（分子）の構造'!N$52</f>
        <v>11224</v>
      </c>
      <c r="N42" s="176"/>
      <c r="O42" s="176"/>
      <c r="P42" s="176">
        <f>'実質公債費比率（分子）の構造'!O$52</f>
        <v>11013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7</v>
      </c>
      <c r="C44" s="176"/>
      <c r="D44" s="176"/>
      <c r="E44" s="176">
        <f>'実質公債費比率（分子）の構造'!L$50</f>
        <v>6</v>
      </c>
      <c r="F44" s="176"/>
      <c r="G44" s="176"/>
      <c r="H44" s="176">
        <f>'実質公債費比率（分子）の構造'!M$50</f>
        <v>5</v>
      </c>
      <c r="I44" s="176"/>
      <c r="J44" s="176"/>
      <c r="K44" s="176">
        <f>'実質公債費比率（分子）の構造'!N$50</f>
        <v>10</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3414</v>
      </c>
      <c r="C46" s="176"/>
      <c r="D46" s="176"/>
      <c r="E46" s="176">
        <f>'実質公債費比率（分子）の構造'!L$48</f>
        <v>3277</v>
      </c>
      <c r="F46" s="176"/>
      <c r="G46" s="176"/>
      <c r="H46" s="176">
        <f>'実質公債費比率（分子）の構造'!M$48</f>
        <v>3199</v>
      </c>
      <c r="I46" s="176"/>
      <c r="J46" s="176"/>
      <c r="K46" s="176">
        <f>'実質公債費比率（分子）の構造'!N$48</f>
        <v>3157</v>
      </c>
      <c r="L46" s="176"/>
      <c r="M46" s="176"/>
      <c r="N46" s="176">
        <f>'実質公債費比率（分子）の構造'!O$48</f>
        <v>3490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14549</v>
      </c>
      <c r="C49" s="176"/>
      <c r="D49" s="176"/>
      <c r="E49" s="176">
        <f>'実質公債費比率（分子）の構造'!L$45</f>
        <v>13898</v>
      </c>
      <c r="F49" s="176"/>
      <c r="G49" s="176"/>
      <c r="H49" s="176">
        <f>'実質公債費比率（分子）の構造'!M$45</f>
        <v>13395</v>
      </c>
      <c r="I49" s="176"/>
      <c r="J49" s="176"/>
      <c r="K49" s="176">
        <f>'実質公債費比率（分子）の構造'!N$45</f>
        <v>13533</v>
      </c>
      <c r="L49" s="176"/>
      <c r="M49" s="176"/>
      <c r="N49" s="176">
        <f>'実質公債費比率（分子）の構造'!O$45</f>
        <v>13432</v>
      </c>
      <c r="O49" s="176"/>
      <c r="P49" s="176"/>
    </row>
    <row r="50" spans="1:16" x14ac:dyDescent="0.15">
      <c r="A50" s="176" t="s">
        <v>67</v>
      </c>
      <c r="B50" s="176" t="e">
        <f>NA()</f>
        <v>#N/A</v>
      </c>
      <c r="C50" s="176">
        <f>IF(ISNUMBER('実質公債費比率（分子）の構造'!K$53),'実質公債費比率（分子）の構造'!K$53,NA())</f>
        <v>5727</v>
      </c>
      <c r="D50" s="176" t="e">
        <f>NA()</f>
        <v>#N/A</v>
      </c>
      <c r="E50" s="176" t="e">
        <f>NA()</f>
        <v>#N/A</v>
      </c>
      <c r="F50" s="176">
        <f>IF(ISNUMBER('実質公債費比率（分子）の構造'!L$53),'実質公債費比率（分子）の構造'!L$53,NA())</f>
        <v>5262</v>
      </c>
      <c r="G50" s="176" t="e">
        <f>NA()</f>
        <v>#N/A</v>
      </c>
      <c r="H50" s="176" t="e">
        <f>NA()</f>
        <v>#N/A</v>
      </c>
      <c r="I50" s="176">
        <f>IF(ISNUMBER('実質公債費比率（分子）の構造'!M$53),'実質公債費比率（分子）の構造'!M$53,NA())</f>
        <v>5415</v>
      </c>
      <c r="J50" s="176" t="e">
        <f>NA()</f>
        <v>#N/A</v>
      </c>
      <c r="K50" s="176" t="e">
        <f>NA()</f>
        <v>#N/A</v>
      </c>
      <c r="L50" s="176">
        <f>IF(ISNUMBER('実質公債費比率（分子）の構造'!N$53),'実質公債費比率（分子）の構造'!N$53,NA())</f>
        <v>5476</v>
      </c>
      <c r="M50" s="176" t="e">
        <f>NA()</f>
        <v>#N/A</v>
      </c>
      <c r="N50" s="176" t="e">
        <f>NA()</f>
        <v>#N/A</v>
      </c>
      <c r="O50" s="176">
        <f>IF(ISNUMBER('実質公債費比率（分子）の構造'!O$53),'実質公債費比率（分子）の構造'!O$53,NA())</f>
        <v>5909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127319</v>
      </c>
      <c r="E56" s="175"/>
      <c r="F56" s="175"/>
      <c r="G56" s="175">
        <f>'将来負担比率（分子）の構造'!J$52</f>
        <v>127289</v>
      </c>
      <c r="H56" s="175"/>
      <c r="I56" s="175"/>
      <c r="J56" s="175">
        <f>'将来負担比率（分子）の構造'!K$52</f>
        <v>128527</v>
      </c>
      <c r="K56" s="175"/>
      <c r="L56" s="175"/>
      <c r="M56" s="175">
        <f>'将来負担比率（分子）の構造'!L$52</f>
        <v>128697</v>
      </c>
      <c r="N56" s="175"/>
      <c r="O56" s="175"/>
      <c r="P56" s="175">
        <f>'将来負担比率（分子）の構造'!M$52</f>
        <v>126098</v>
      </c>
    </row>
    <row r="57" spans="1:16" x14ac:dyDescent="0.15">
      <c r="A57" s="175" t="s">
        <v>42</v>
      </c>
      <c r="B57" s="175"/>
      <c r="C57" s="175"/>
      <c r="D57" s="175">
        <f>'将来負担比率（分子）の構造'!I$51</f>
        <v>5004</v>
      </c>
      <c r="E57" s="175"/>
      <c r="F57" s="175"/>
      <c r="G57" s="175">
        <f>'将来負担比率（分子）の構造'!J$51</f>
        <v>5610</v>
      </c>
      <c r="H57" s="175"/>
      <c r="I57" s="175"/>
      <c r="J57" s="175">
        <f>'将来負担比率（分子）の構造'!K$51</f>
        <v>7980</v>
      </c>
      <c r="K57" s="175"/>
      <c r="L57" s="175"/>
      <c r="M57" s="175">
        <f>'将来負担比率（分子）の構造'!L$51</f>
        <v>14037</v>
      </c>
      <c r="N57" s="175"/>
      <c r="O57" s="175"/>
      <c r="P57" s="175">
        <f>'将来負担比率（分子）の構造'!M$51</f>
        <v>14216</v>
      </c>
    </row>
    <row r="58" spans="1:16" x14ac:dyDescent="0.15">
      <c r="A58" s="175" t="s">
        <v>41</v>
      </c>
      <c r="B58" s="175"/>
      <c r="C58" s="175"/>
      <c r="D58" s="175">
        <f>'将来負担比率（分子）の構造'!I$50</f>
        <v>20160</v>
      </c>
      <c r="E58" s="175"/>
      <c r="F58" s="175"/>
      <c r="G58" s="175">
        <f>'将来負担比率（分子）の構造'!J$50</f>
        <v>18034</v>
      </c>
      <c r="H58" s="175"/>
      <c r="I58" s="175"/>
      <c r="J58" s="175">
        <f>'将来負担比率（分子）の構造'!K$50</f>
        <v>19191</v>
      </c>
      <c r="K58" s="175"/>
      <c r="L58" s="175"/>
      <c r="M58" s="175">
        <f>'将来負担比率（分子）の構造'!L$50</f>
        <v>17657</v>
      </c>
      <c r="N58" s="175"/>
      <c r="O58" s="175"/>
      <c r="P58" s="175">
        <f>'将来負担比率（分子）の構造'!M$50</f>
        <v>16087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f>'将来負担比率（分子）の構造'!L$46</f>
        <v>851</v>
      </c>
      <c r="L61" s="175"/>
      <c r="M61" s="175"/>
      <c r="N61" s="175">
        <f>'将来負担比率（分子）の構造'!M$46</f>
        <v>6339</v>
      </c>
      <c r="O61" s="175"/>
      <c r="P61" s="175"/>
    </row>
    <row r="62" spans="1:16" x14ac:dyDescent="0.15">
      <c r="A62" s="175" t="s">
        <v>35</v>
      </c>
      <c r="B62" s="175">
        <f>'将来負担比率（分子）の構造'!I$45</f>
        <v>17116</v>
      </c>
      <c r="C62" s="175"/>
      <c r="D62" s="175"/>
      <c r="E62" s="175">
        <f>'将来負担比率（分子）の構造'!J$45</f>
        <v>16415</v>
      </c>
      <c r="F62" s="175"/>
      <c r="G62" s="175"/>
      <c r="H62" s="175">
        <f>'将来負担比率（分子）の構造'!K$45</f>
        <v>16385</v>
      </c>
      <c r="I62" s="175"/>
      <c r="J62" s="175"/>
      <c r="K62" s="175">
        <f>'将来負担比率（分子）の構造'!L$45</f>
        <v>16183</v>
      </c>
      <c r="L62" s="175"/>
      <c r="M62" s="175"/>
      <c r="N62" s="175">
        <f>'将来負担比率（分子）の構造'!M$45</f>
        <v>16734</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40255</v>
      </c>
      <c r="C64" s="175"/>
      <c r="D64" s="175"/>
      <c r="E64" s="175">
        <f>'将来負担比率（分子）の構造'!J$43</f>
        <v>37822</v>
      </c>
      <c r="F64" s="175"/>
      <c r="G64" s="175"/>
      <c r="H64" s="175">
        <f>'将来負担比率（分子）の構造'!K$43</f>
        <v>36565</v>
      </c>
      <c r="I64" s="175"/>
      <c r="J64" s="175"/>
      <c r="K64" s="175">
        <f>'将来負担比率（分子）の構造'!L$43</f>
        <v>35406</v>
      </c>
      <c r="L64" s="175"/>
      <c r="M64" s="175"/>
      <c r="N64" s="175">
        <f>'将来負担比率（分子）の構造'!M$43</f>
        <v>36708</v>
      </c>
      <c r="O64" s="175"/>
      <c r="P64" s="175"/>
    </row>
    <row r="65" spans="1:16" x14ac:dyDescent="0.15">
      <c r="A65" s="175" t="s">
        <v>32</v>
      </c>
      <c r="B65" s="175">
        <f>'将来負担比率（分子）の構造'!I$42</f>
        <v>94</v>
      </c>
      <c r="C65" s="175"/>
      <c r="D65" s="175"/>
      <c r="E65" s="175">
        <f>'将来負担比率（分子）の構造'!J$42</f>
        <v>83</v>
      </c>
      <c r="F65" s="175"/>
      <c r="G65" s="175"/>
      <c r="H65" s="175">
        <f>'将来負担比率（分子）の構造'!K$42</f>
        <v>71</v>
      </c>
      <c r="I65" s="175"/>
      <c r="J65" s="175"/>
      <c r="K65" s="175">
        <f>'将来負担比率（分子）の構造'!L$42</f>
        <v>59</v>
      </c>
      <c r="L65" s="175"/>
      <c r="M65" s="175"/>
      <c r="N65" s="175">
        <f>'将来負担比率（分子）の構造'!M$42</f>
        <v>45</v>
      </c>
      <c r="O65" s="175"/>
      <c r="P65" s="175"/>
    </row>
    <row r="66" spans="1:16" x14ac:dyDescent="0.15">
      <c r="A66" s="175" t="s">
        <v>31</v>
      </c>
      <c r="B66" s="175">
        <f>'将来負担比率（分子）の構造'!I$41</f>
        <v>138363</v>
      </c>
      <c r="C66" s="175"/>
      <c r="D66" s="175"/>
      <c r="E66" s="175">
        <f>'将来負担比率（分子）の構造'!J$41</f>
        <v>144428</v>
      </c>
      <c r="F66" s="175"/>
      <c r="G66" s="175"/>
      <c r="H66" s="175">
        <f>'将来負担比率（分子）の構造'!K$41</f>
        <v>154476</v>
      </c>
      <c r="I66" s="175"/>
      <c r="J66" s="175"/>
      <c r="K66" s="175">
        <f>'将来負担比率（分子）の構造'!L$41</f>
        <v>167043</v>
      </c>
      <c r="L66" s="175"/>
      <c r="M66" s="175"/>
      <c r="N66" s="175">
        <f>'将来負担比率（分子）の構造'!M$41</f>
        <v>168242</v>
      </c>
      <c r="O66" s="175"/>
      <c r="P66" s="175"/>
    </row>
    <row r="67" spans="1:16" x14ac:dyDescent="0.15">
      <c r="A67" s="175" t="s">
        <v>71</v>
      </c>
      <c r="B67" s="175" t="e">
        <f>NA()</f>
        <v>#N/A</v>
      </c>
      <c r="C67" s="175">
        <f>IF(ISNUMBER('将来負担比率（分子）の構造'!I$53), IF('将来負担比率（分子）の構造'!I$53 &lt; 0, 0, '将来負担比率（分子）の構造'!I$53), NA())</f>
        <v>43346</v>
      </c>
      <c r="D67" s="175" t="e">
        <f>NA()</f>
        <v>#N/A</v>
      </c>
      <c r="E67" s="175" t="e">
        <f>NA()</f>
        <v>#N/A</v>
      </c>
      <c r="F67" s="175">
        <f>IF(ISNUMBER('将来負担比率（分子）の構造'!J$53), IF('将来負担比率（分子）の構造'!J$53 &lt; 0, 0, '将来負担比率（分子）の構造'!J$53), NA())</f>
        <v>47815</v>
      </c>
      <c r="G67" s="175" t="e">
        <f>NA()</f>
        <v>#N/A</v>
      </c>
      <c r="H67" s="175" t="e">
        <f>NA()</f>
        <v>#N/A</v>
      </c>
      <c r="I67" s="175">
        <f>IF(ISNUMBER('将来負担比率（分子）の構造'!K$53), IF('将来負担比率（分子）の構造'!K$53 &lt; 0, 0, '将来負担比率（分子）の構造'!K$53), NA())</f>
        <v>51799</v>
      </c>
      <c r="J67" s="175" t="e">
        <f>NA()</f>
        <v>#N/A</v>
      </c>
      <c r="K67" s="175" t="e">
        <f>NA()</f>
        <v>#N/A</v>
      </c>
      <c r="L67" s="175">
        <f>IF(ISNUMBER('将来負担比率（分子）の構造'!L$53), IF('将来負担比率（分子）の構造'!L$53 &lt; 0, 0, '将来負担比率（分子）の構造'!L$53), NA())</f>
        <v>59149</v>
      </c>
      <c r="M67" s="175" t="e">
        <f>NA()</f>
        <v>#N/A</v>
      </c>
      <c r="N67" s="175" t="e">
        <f>NA()</f>
        <v>#N/A</v>
      </c>
      <c r="O67" s="175">
        <f>IF(ISNUMBER('将来負担比率（分子）の構造'!M$53), IF('将来負担比率（分子）の構造'!M$53 &lt; 0, 0, '将来負担比率（分子）の構造'!M$53), NA())</f>
        <v>71668</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4225</v>
      </c>
      <c r="C72" s="179">
        <f>基金残高に係る経年分析!G55</f>
        <v>4127</v>
      </c>
      <c r="D72" s="179">
        <f>基金残高に係る経年分析!H55</f>
        <v>2955</v>
      </c>
    </row>
    <row r="73" spans="1:16" x14ac:dyDescent="0.15">
      <c r="A73" s="178" t="s">
        <v>74</v>
      </c>
      <c r="B73" s="179">
        <f>基金残高に係る経年分析!F56</f>
        <v>2307</v>
      </c>
      <c r="C73" s="179">
        <f>基金残高に係る経年分析!G56</f>
        <v>1311</v>
      </c>
      <c r="D73" s="179">
        <f>基金残高に係る経年分析!H56</f>
        <v>1209</v>
      </c>
    </row>
    <row r="74" spans="1:16" x14ac:dyDescent="0.15">
      <c r="A74" s="178" t="s">
        <v>75</v>
      </c>
      <c r="B74" s="179">
        <f>基金残高に係る経年分析!F57</f>
        <v>8527</v>
      </c>
      <c r="C74" s="179">
        <f>基金残高に係る経年分析!G57</f>
        <v>7015</v>
      </c>
      <c r="D74" s="179">
        <f>基金残高に係る経年分析!H57</f>
        <v>5765</v>
      </c>
    </row>
  </sheetData>
  <sheetProtection algorithmName="SHA-512" hashValue="Rz3B+jrUOyzmM4Fgtz8kVOLrHW228rIIX2uT20td72QIi+YgG/YBGXZ7R8Is2konOIaPvok0kgA8gBN9gQF69w==" saltValue="I14VB7ThDHhDs3++E/eID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2025-03-13T02:14:43Z</cp:lastPrinted>
  <dcterms:created xsi:type="dcterms:W3CDTF">2025-02-19T00:43:57Z</dcterms:created>
  <dcterms:modified xsi:type="dcterms:W3CDTF">2025-03-18T08:27:59Z</dcterms:modified>
  <cp:category/>
</cp:coreProperties>
</file>